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pal\grupos2\SMercado\DESARROLLO SOCIAL COMUNITARIO\2017\Año I\"/>
    </mc:Choice>
  </mc:AlternateContent>
  <bookViews>
    <workbookView xWindow="0" yWindow="0" windowWidth="16380" windowHeight="8190" tabRatio="543"/>
  </bookViews>
  <sheets>
    <sheet name="ELECTRODOMESTICOS" sheetId="1" r:id="rId1"/>
  </sheets>
  <calcPr calcId="152511"/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G9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G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  <c r="P29" i="1"/>
  <c r="Q29" i="1"/>
  <c r="S29" i="1"/>
  <c r="T29" i="1"/>
  <c r="O29" i="1"/>
  <c r="N29" i="1"/>
  <c r="N21" i="1"/>
  <c r="O21" i="1"/>
  <c r="P21" i="1"/>
  <c r="Q21" i="1"/>
  <c r="S21" i="1"/>
  <c r="T21" i="1"/>
  <c r="N22" i="1"/>
  <c r="O22" i="1"/>
  <c r="P22" i="1"/>
  <c r="Q22" i="1"/>
  <c r="S22" i="1"/>
  <c r="T22" i="1"/>
  <c r="N23" i="1"/>
  <c r="O23" i="1"/>
  <c r="P23" i="1"/>
  <c r="Q23" i="1"/>
  <c r="S23" i="1"/>
  <c r="T23" i="1"/>
  <c r="N24" i="1"/>
  <c r="O24" i="1"/>
  <c r="P24" i="1"/>
  <c r="Q24" i="1"/>
  <c r="S24" i="1"/>
  <c r="T24" i="1"/>
  <c r="N25" i="1"/>
  <c r="O25" i="1"/>
  <c r="P25" i="1"/>
  <c r="Q25" i="1"/>
  <c r="S25" i="1"/>
  <c r="T25" i="1"/>
  <c r="O20" i="1"/>
  <c r="P20" i="1"/>
  <c r="Q20" i="1"/>
  <c r="S20" i="1"/>
  <c r="T20" i="1"/>
  <c r="N20" i="1"/>
  <c r="F11" i="1"/>
  <c r="F9" i="1"/>
  <c r="F8" i="1"/>
  <c r="F21" i="1" l="1"/>
  <c r="F22" i="1"/>
  <c r="F23" i="1"/>
  <c r="F24" i="1"/>
  <c r="F25" i="1"/>
  <c r="F29" i="1"/>
  <c r="F20" i="1"/>
  <c r="E105" i="1" l="1"/>
  <c r="AF105" i="1" s="1"/>
  <c r="E104" i="1"/>
  <c r="AF104" i="1" s="1"/>
  <c r="E103" i="1"/>
  <c r="AF103" i="1" s="1"/>
  <c r="E102" i="1"/>
  <c r="AF102" i="1" s="1"/>
  <c r="E101" i="1"/>
  <c r="AF101" i="1" s="1"/>
  <c r="E100" i="1"/>
  <c r="AF100" i="1" s="1"/>
  <c r="E99" i="1"/>
  <c r="E98" i="1"/>
  <c r="AF98" i="1" s="1"/>
  <c r="E97" i="1"/>
  <c r="E96" i="1"/>
  <c r="AF96" i="1" s="1"/>
  <c r="E95" i="1"/>
  <c r="AF95" i="1" s="1"/>
  <c r="E94" i="1"/>
  <c r="E93" i="1"/>
  <c r="E92" i="1"/>
  <c r="AF92" i="1" s="1"/>
  <c r="E91" i="1"/>
  <c r="AF91" i="1" s="1"/>
  <c r="E90" i="1"/>
  <c r="AF90" i="1" s="1"/>
  <c r="E89" i="1"/>
  <c r="AF89" i="1" s="1"/>
  <c r="E88" i="1"/>
  <c r="AF88" i="1" s="1"/>
  <c r="E87" i="1"/>
  <c r="AF87" i="1" s="1"/>
  <c r="E85" i="1"/>
  <c r="E84" i="1"/>
  <c r="E83" i="1"/>
  <c r="E82" i="1"/>
  <c r="E81" i="1"/>
  <c r="AF83" i="1" s="1"/>
  <c r="E80" i="1"/>
  <c r="AF82" i="1" s="1"/>
  <c r="E78" i="1"/>
  <c r="E77" i="1"/>
  <c r="E76" i="1"/>
  <c r="E75" i="1"/>
  <c r="E74" i="1"/>
  <c r="E73" i="1"/>
  <c r="E72" i="1"/>
  <c r="E71" i="1"/>
  <c r="AF71" i="1" s="1"/>
  <c r="E70" i="1"/>
  <c r="AF70" i="1" s="1"/>
  <c r="E68" i="1"/>
  <c r="E67" i="1"/>
  <c r="AF67" i="1" s="1"/>
  <c r="E66" i="1"/>
  <c r="AF66" i="1" s="1"/>
  <c r="E65" i="1"/>
  <c r="AF65" i="1" s="1"/>
  <c r="E64" i="1"/>
  <c r="AF64" i="1" s="1"/>
  <c r="E63" i="1"/>
  <c r="AF63" i="1" s="1"/>
  <c r="E62" i="1"/>
  <c r="AF62" i="1" s="1"/>
  <c r="E60" i="1"/>
  <c r="AF60" i="1" s="1"/>
  <c r="E59" i="1"/>
  <c r="E58" i="1"/>
  <c r="AF58" i="1" s="1"/>
  <c r="E57" i="1"/>
  <c r="AF57" i="1" s="1"/>
  <c r="E56" i="1"/>
  <c r="AF56" i="1" s="1"/>
  <c r="E55" i="1"/>
  <c r="AF55" i="1" s="1"/>
  <c r="E54" i="1"/>
  <c r="AF54" i="1" s="1"/>
  <c r="E53" i="1"/>
  <c r="E51" i="1"/>
  <c r="E50" i="1"/>
  <c r="AF50" i="1" s="1"/>
  <c r="E49" i="1"/>
  <c r="AF49" i="1" s="1"/>
  <c r="E48" i="1"/>
  <c r="E47" i="1"/>
  <c r="E46" i="1"/>
  <c r="E45" i="1"/>
  <c r="E44" i="1"/>
  <c r="E43" i="1"/>
  <c r="E42" i="1"/>
  <c r="E40" i="1"/>
  <c r="E39" i="1"/>
  <c r="AF39" i="1" s="1"/>
  <c r="E38" i="1"/>
  <c r="E37" i="1"/>
  <c r="E36" i="1"/>
  <c r="AF36" i="1" s="1"/>
  <c r="E35" i="1"/>
  <c r="AF35" i="1" s="1"/>
  <c r="E34" i="1"/>
  <c r="AF34" i="1" s="1"/>
  <c r="E33" i="1"/>
  <c r="AF33" i="1" s="1"/>
  <c r="E32" i="1"/>
  <c r="AF32" i="1" s="1"/>
  <c r="E31" i="1"/>
  <c r="AF31" i="1" s="1"/>
  <c r="E29" i="1"/>
  <c r="AF29" i="1" s="1"/>
  <c r="E28" i="1"/>
  <c r="AF28" i="1" s="1"/>
  <c r="E27" i="1"/>
  <c r="AF27" i="1" s="1"/>
  <c r="E26" i="1"/>
  <c r="AF26" i="1" s="1"/>
  <c r="E25" i="1"/>
  <c r="AF25" i="1" s="1"/>
  <c r="E24" i="1"/>
  <c r="AF24" i="1" s="1"/>
  <c r="E23" i="1"/>
  <c r="AF23" i="1" s="1"/>
  <c r="E22" i="1"/>
  <c r="AF22" i="1" s="1"/>
  <c r="E21" i="1"/>
  <c r="AF21" i="1" s="1"/>
  <c r="E20" i="1"/>
  <c r="E18" i="1"/>
  <c r="AF18" i="1" s="1"/>
  <c r="E17" i="1"/>
  <c r="E16" i="1"/>
  <c r="AF16" i="1" s="1"/>
  <c r="E15" i="1"/>
  <c r="E14" i="1"/>
  <c r="AF14" i="1" s="1"/>
  <c r="AH13" i="1"/>
  <c r="E13" i="1"/>
  <c r="AF13" i="1" s="1"/>
  <c r="E12" i="1"/>
  <c r="AH11" i="1"/>
  <c r="E11" i="1"/>
  <c r="E10" i="1"/>
  <c r="AH9" i="1"/>
  <c r="E9" i="1"/>
  <c r="E8" i="1"/>
  <c r="E7" i="1"/>
  <c r="E6" i="1"/>
  <c r="AF6" i="1" s="1"/>
  <c r="U40" i="1" l="1"/>
  <c r="O40" i="1"/>
  <c r="T40" i="1"/>
  <c r="N40" i="1"/>
  <c r="O78" i="1"/>
  <c r="P78" i="1"/>
  <c r="N78" i="1"/>
  <c r="AF40" i="1"/>
  <c r="AF43" i="1"/>
  <c r="AF45" i="1"/>
  <c r="AF47" i="1"/>
  <c r="AF51" i="1"/>
  <c r="AF53" i="1"/>
  <c r="W53" i="1"/>
  <c r="P53" i="1"/>
  <c r="N53" i="1"/>
  <c r="Q53" i="1"/>
  <c r="O53" i="1"/>
  <c r="AF59" i="1"/>
  <c r="O59" i="1"/>
  <c r="Q59" i="1"/>
  <c r="N59" i="1"/>
  <c r="P59" i="1"/>
  <c r="AF68" i="1"/>
  <c r="V68" i="1"/>
  <c r="O68" i="1"/>
  <c r="N68" i="1"/>
  <c r="U68" i="1"/>
  <c r="P68" i="1"/>
  <c r="AF72" i="1"/>
  <c r="V72" i="1"/>
  <c r="P72" i="1"/>
  <c r="U72" i="1"/>
  <c r="O72" i="1"/>
  <c r="W72" i="1"/>
  <c r="N72" i="1"/>
  <c r="AF74" i="1"/>
  <c r="V74" i="1"/>
  <c r="O74" i="1"/>
  <c r="N74" i="1"/>
  <c r="W74" i="1"/>
  <c r="U74" i="1"/>
  <c r="P74" i="1"/>
  <c r="AF76" i="1"/>
  <c r="V76" i="1"/>
  <c r="O76" i="1"/>
  <c r="W76" i="1"/>
  <c r="P76" i="1"/>
  <c r="N76" i="1"/>
  <c r="AF78" i="1"/>
  <c r="V78" i="1"/>
  <c r="W78" i="1"/>
  <c r="AF85" i="1"/>
  <c r="Z83" i="1"/>
  <c r="AB83" i="1"/>
  <c r="AD83" i="1"/>
  <c r="I83" i="1"/>
  <c r="K83" i="1"/>
  <c r="M83" i="1"/>
  <c r="AA83" i="1"/>
  <c r="AC83" i="1"/>
  <c r="Y83" i="1"/>
  <c r="H83" i="1"/>
  <c r="J83" i="1"/>
  <c r="L83" i="1"/>
  <c r="G83" i="1"/>
  <c r="AF94" i="1"/>
  <c r="U94" i="1"/>
  <c r="W94" i="1"/>
  <c r="O94" i="1"/>
  <c r="Q94" i="1"/>
  <c r="S94" i="1"/>
  <c r="V94" i="1"/>
  <c r="N94" i="1"/>
  <c r="P94" i="1"/>
  <c r="R94" i="1"/>
  <c r="T94" i="1"/>
  <c r="P104" i="1"/>
  <c r="Q104" i="1"/>
  <c r="AF42" i="1"/>
  <c r="AF44" i="1"/>
  <c r="AF46" i="1"/>
  <c r="AF48" i="1"/>
  <c r="AF73" i="1"/>
  <c r="V73" i="1"/>
  <c r="U73" i="1"/>
  <c r="N73" i="1"/>
  <c r="P73" i="1"/>
  <c r="W73" i="1"/>
  <c r="O73" i="1"/>
  <c r="AF75" i="1"/>
  <c r="V75" i="1"/>
  <c r="U75" i="1"/>
  <c r="N75" i="1"/>
  <c r="P75" i="1"/>
  <c r="W75" i="1"/>
  <c r="O75" i="1"/>
  <c r="AF77" i="1"/>
  <c r="V77" i="1"/>
  <c r="N77" i="1"/>
  <c r="P77" i="1"/>
  <c r="W77" i="1"/>
  <c r="O77" i="1"/>
  <c r="AF84" i="1"/>
  <c r="AA84" i="1"/>
  <c r="AC84" i="1"/>
  <c r="Y84" i="1"/>
  <c r="G84" i="1"/>
  <c r="I84" i="1"/>
  <c r="K84" i="1"/>
  <c r="M84" i="1"/>
  <c r="Z84" i="1"/>
  <c r="AB84" i="1"/>
  <c r="AD84" i="1"/>
  <c r="H84" i="1"/>
  <c r="J84" i="1"/>
  <c r="L84" i="1"/>
  <c r="AF93" i="1"/>
  <c r="P93" i="1"/>
  <c r="R93" i="1"/>
  <c r="T93" i="1"/>
  <c r="Q93" i="1"/>
  <c r="S93" i="1"/>
  <c r="O93" i="1"/>
  <c r="AF97" i="1"/>
  <c r="P97" i="1"/>
  <c r="AF99" i="1"/>
  <c r="P99" i="1"/>
  <c r="R99" i="1"/>
  <c r="T99" i="1"/>
  <c r="V99" i="1"/>
  <c r="N99" i="1"/>
  <c r="O99" i="1"/>
  <c r="Q99" i="1"/>
  <c r="S99" i="1"/>
  <c r="U99" i="1"/>
  <c r="W99" i="1"/>
  <c r="AF38" i="1"/>
  <c r="O38" i="1"/>
  <c r="T38" i="1"/>
  <c r="N38" i="1"/>
  <c r="AF37" i="1"/>
  <c r="U37" i="1"/>
  <c r="T37" i="1"/>
  <c r="N37" i="1"/>
  <c r="O37" i="1"/>
  <c r="AF11" i="1"/>
  <c r="AF20" i="1"/>
  <c r="AF8" i="1"/>
  <c r="K106" i="1"/>
  <c r="AD106" i="1"/>
  <c r="H106" i="1"/>
  <c r="L106" i="1"/>
  <c r="AA106" i="1"/>
  <c r="I106" i="1"/>
  <c r="M106" i="1"/>
  <c r="X106" i="1"/>
  <c r="AB106" i="1"/>
  <c r="J106" i="1"/>
  <c r="G106" i="1"/>
  <c r="Y106" i="1"/>
  <c r="AC106" i="1"/>
  <c r="P16" i="1"/>
  <c r="Q16" i="1"/>
  <c r="S16" i="1"/>
  <c r="P18" i="1"/>
  <c r="R18" i="1"/>
  <c r="R14" i="1"/>
  <c r="R16" i="1"/>
  <c r="Q18" i="1"/>
  <c r="AF80" i="1"/>
  <c r="V106" i="1"/>
  <c r="R106" i="1"/>
  <c r="N106" i="1"/>
  <c r="AF9" i="1"/>
  <c r="AF81" i="1"/>
  <c r="AI9" i="1"/>
  <c r="W106" i="1"/>
  <c r="O106" i="1"/>
  <c r="AI13" i="1"/>
  <c r="P106" i="1" l="1"/>
  <c r="Q106" i="1"/>
  <c r="S106" i="1"/>
  <c r="T106" i="1"/>
  <c r="U106" i="1"/>
  <c r="Z106" i="1"/>
  <c r="AI11" i="1"/>
  <c r="AJ12" i="1" l="1"/>
  <c r="AJ10" i="1"/>
  <c r="AJ11" i="1"/>
  <c r="AJ9" i="1"/>
  <c r="AJ13" i="1"/>
</calcChain>
</file>

<file path=xl/sharedStrings.xml><?xml version="1.0" encoding="utf-8"?>
<sst xmlns="http://schemas.openxmlformats.org/spreadsheetml/2006/main" count="107" uniqueCount="66">
  <si>
    <t>Artefacto eléctrico</t>
  </si>
  <si>
    <t>Datos de Pre-Diagnóstico</t>
  </si>
  <si>
    <t>Horario de uso durante el día</t>
  </si>
  <si>
    <t>Días de uso al mes</t>
  </si>
  <si>
    <t>kWh/mes</t>
  </si>
  <si>
    <t>Cantidad</t>
  </si>
  <si>
    <t>Potencia</t>
  </si>
  <si>
    <t>Total de horas/día</t>
  </si>
  <si>
    <t>Watts</t>
  </si>
  <si>
    <t>kW</t>
  </si>
  <si>
    <t>Calentador Instantáneo (Chuveiro)</t>
  </si>
  <si>
    <t>Termotanque (calefón)</t>
  </si>
  <si>
    <t>Heladera</t>
  </si>
  <si>
    <t>Freezer</t>
  </si>
  <si>
    <t>Vitrina refrigerada</t>
  </si>
  <si>
    <t>Microondas</t>
  </si>
  <si>
    <t>Cocina eléctrica</t>
  </si>
  <si>
    <t>Horno eléctrico</t>
  </si>
  <si>
    <t>Aire acondicionado</t>
  </si>
  <si>
    <t>salón 1</t>
  </si>
  <si>
    <t>salón 2</t>
  </si>
  <si>
    <t>salón 3</t>
  </si>
  <si>
    <t>salón 4</t>
  </si>
  <si>
    <t>salón 5</t>
  </si>
  <si>
    <t>salón 6</t>
  </si>
  <si>
    <t>Direccion</t>
  </si>
  <si>
    <t>Secretaria</t>
  </si>
  <si>
    <t>comedor</t>
  </si>
  <si>
    <t>otros</t>
  </si>
  <si>
    <t>Estufa</t>
  </si>
  <si>
    <t>Ventilador</t>
  </si>
  <si>
    <t>Incandescentes</t>
  </si>
  <si>
    <t>baños</t>
  </si>
  <si>
    <t>(si hay mas salones agregar filas…)</t>
  </si>
  <si>
    <t>Comedor</t>
  </si>
  <si>
    <t>Bajo consumo</t>
  </si>
  <si>
    <t>salón1</t>
  </si>
  <si>
    <t>salón3</t>
  </si>
  <si>
    <t>Dirección</t>
  </si>
  <si>
    <t>Tubos fluorescentes</t>
  </si>
  <si>
    <t>direccion</t>
  </si>
  <si>
    <t>secretaria</t>
  </si>
  <si>
    <t>salón2</t>
  </si>
  <si>
    <t>salón6</t>
  </si>
  <si>
    <t>Focos</t>
  </si>
  <si>
    <t>pasillo 1</t>
  </si>
  <si>
    <t>pasillo 2</t>
  </si>
  <si>
    <t>patio1</t>
  </si>
  <si>
    <t>patio2</t>
  </si>
  <si>
    <t>XO</t>
  </si>
  <si>
    <t>PC Portátil</t>
  </si>
  <si>
    <t>PC escritorio</t>
  </si>
  <si>
    <t>Sistema de Videoconferencia</t>
  </si>
  <si>
    <t>Televisor</t>
  </si>
  <si>
    <t>DVD</t>
  </si>
  <si>
    <t>Equipo de audio</t>
  </si>
  <si>
    <t>Proyector</t>
  </si>
  <si>
    <t>Router</t>
  </si>
  <si>
    <t>Cafetera</t>
  </si>
  <si>
    <t>Impresora</t>
  </si>
  <si>
    <t>Fotocopiadora</t>
  </si>
  <si>
    <t>Jarra eléctrica</t>
  </si>
  <si>
    <t>Procesadora</t>
  </si>
  <si>
    <t>Bombas de agua</t>
  </si>
  <si>
    <t>PLANILLA PARA ELABORAR LA CURVA DE CARGA</t>
  </si>
  <si>
    <t>SUPONIENDO QUE SE DESENCHUFA LOS FINES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</si>
</sst>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FFFF00"/>
      <name val="Calibri"/>
      <family val="2"/>
      <charset val="1"/>
    </font>
    <font>
      <sz val="11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FFCBA7"/>
        <bgColor rgb="FFF2DCDB"/>
      </patternFill>
    </fill>
    <fill>
      <patternFill patternType="solid">
        <fgColor rgb="FF8EB4E3"/>
        <bgColor rgb="FF93A9CE"/>
      </patternFill>
    </fill>
    <fill>
      <patternFill patternType="solid">
        <fgColor rgb="FF66C525"/>
        <bgColor rgb="FF8AA64F"/>
      </patternFill>
    </fill>
    <fill>
      <patternFill patternType="solid">
        <fgColor rgb="FFFF6600"/>
        <bgColor rgb="FFDC853E"/>
      </patternFill>
    </fill>
    <fill>
      <patternFill patternType="solid">
        <fgColor rgb="FFD99694"/>
        <bgColor rgb="FFD09493"/>
      </patternFill>
    </fill>
    <fill>
      <patternFill patternType="solid">
        <fgColor rgb="FFFF0066"/>
        <bgColor rgb="FFCC0066"/>
      </patternFill>
    </fill>
    <fill>
      <patternFill patternType="solid">
        <fgColor rgb="FFFCDE04"/>
        <bgColor rgb="FFFFC000"/>
      </patternFill>
    </fill>
    <fill>
      <patternFill patternType="solid">
        <fgColor rgb="FFB3A2C7"/>
        <bgColor rgb="FF93A9CE"/>
      </patternFill>
    </fill>
    <fill>
      <patternFill patternType="solid">
        <fgColor rgb="FFCC0066"/>
        <bgColor rgb="FFFF0066"/>
      </patternFill>
    </fill>
    <fill>
      <patternFill patternType="solid">
        <fgColor rgb="FF558ED5"/>
        <bgColor rgb="FF4F81BD"/>
      </patternFill>
    </fill>
    <fill>
      <patternFill patternType="solid">
        <fgColor rgb="FFDBEEF4"/>
        <bgColor rgb="FFE6E0EC"/>
      </patternFill>
    </fill>
    <fill>
      <patternFill patternType="solid">
        <fgColor rgb="FFF2DCDB"/>
        <bgColor rgb="FFE6E0EC"/>
      </patternFill>
    </fill>
    <fill>
      <patternFill patternType="solid">
        <fgColor rgb="FFE6E0EC"/>
        <bgColor rgb="FFF2DCDB"/>
      </patternFill>
    </fill>
    <fill>
      <patternFill patternType="solid">
        <fgColor rgb="FFFFDDEE"/>
        <bgColor rgb="FFF2DCDB"/>
      </patternFill>
    </fill>
    <fill>
      <patternFill patternType="solid">
        <fgColor rgb="FFFFF2B9"/>
        <bgColor rgb="FFF2F2F2"/>
      </patternFill>
    </fill>
    <fill>
      <patternFill patternType="solid">
        <fgColor rgb="FFD1F4C8"/>
        <bgColor rgb="FFDBEEF4"/>
      </patternFill>
    </fill>
    <fill>
      <patternFill patternType="solid">
        <fgColor rgb="FFFFFF00"/>
        <bgColor rgb="FFFCDE04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2F2F2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FFFFFF"/>
      </right>
      <top/>
      <bottom style="thick">
        <color rgb="FF80808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0" fontId="0" fillId="11" borderId="4" xfId="0" applyFont="1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right"/>
      <protection locked="0"/>
    </xf>
    <xf numFmtId="0" fontId="0" fillId="12" borderId="6" xfId="0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13" borderId="4" xfId="0" applyFont="1" applyFill="1" applyBorder="1" applyAlignment="1" applyProtection="1">
      <alignment wrapText="1"/>
      <protection locked="0"/>
    </xf>
    <xf numFmtId="0" fontId="0" fillId="14" borderId="8" xfId="0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0" fillId="16" borderId="4" xfId="0" applyFill="1" applyBorder="1" applyAlignment="1" applyProtection="1">
      <alignment horizontal="center"/>
    </xf>
    <xf numFmtId="0" fontId="0" fillId="17" borderId="4" xfId="0" applyFill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18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Border="1" applyAlignment="1" applyProtection="1">
      <alignment horizontal="center" wrapText="1"/>
    </xf>
    <xf numFmtId="0" fontId="1" fillId="13" borderId="4" xfId="0" applyFont="1" applyFill="1" applyBorder="1" applyAlignment="1" applyProtection="1">
      <alignment horizontal="left" vertical="center"/>
      <protection locked="0"/>
    </xf>
    <xf numFmtId="0" fontId="0" fillId="19" borderId="9" xfId="0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13" borderId="4" xfId="0" applyFont="1" applyFill="1" applyBorder="1" applyProtection="1">
      <protection locked="0"/>
    </xf>
    <xf numFmtId="0" fontId="0" fillId="19" borderId="9" xfId="0" applyFill="1" applyBorder="1" applyAlignment="1" applyProtection="1">
      <alignment shrinkToFit="1"/>
      <protection locked="0"/>
    </xf>
    <xf numFmtId="0" fontId="0" fillId="20" borderId="9" xfId="0" applyFill="1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17" borderId="4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18" borderId="4" xfId="0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13" borderId="4" xfId="0" applyFont="1" applyFill="1" applyBorder="1" applyAlignment="1" applyProtection="1">
      <alignment horizontal="right"/>
      <protection locked="0"/>
    </xf>
    <xf numFmtId="0" fontId="1" fillId="13" borderId="10" xfId="0" applyFont="1" applyFill="1" applyBorder="1" applyAlignment="1" applyProtection="1">
      <alignment horizontal="left" wrapText="1"/>
      <protection locked="0"/>
    </xf>
    <xf numFmtId="0" fontId="0" fillId="13" borderId="10" xfId="0" applyFont="1" applyFill="1" applyBorder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13" borderId="0" xfId="0" applyFont="1" applyFill="1" applyBorder="1" applyAlignment="1" applyProtection="1">
      <alignment horizontal="right"/>
      <protection locked="0"/>
    </xf>
    <xf numFmtId="0" fontId="0" fillId="17" borderId="0" xfId="0" applyFill="1" applyBorder="1" applyAlignment="1" applyProtection="1">
      <alignment horizontal="center"/>
      <protection locked="0"/>
    </xf>
    <xf numFmtId="0" fontId="1" fillId="13" borderId="8" xfId="0" applyFont="1" applyFill="1" applyBorder="1" applyAlignment="1" applyProtection="1">
      <alignment horizontal="left" wrapText="1"/>
      <protection locked="0"/>
    </xf>
    <xf numFmtId="16" fontId="0" fillId="15" borderId="4" xfId="0" applyNumberFormat="1" applyFill="1" applyBorder="1" applyAlignment="1" applyProtection="1">
      <alignment horizontal="center"/>
      <protection locked="0"/>
    </xf>
    <xf numFmtId="0" fontId="0" fillId="13" borderId="8" xfId="0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13" borderId="11" xfId="0" applyFont="1" applyFill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0" fontId="1" fillId="13" borderId="8" xfId="0" applyFont="1" applyFill="1" applyBorder="1" applyAlignment="1" applyProtection="1">
      <alignment horizontal="left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0" fillId="17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 wrapText="1"/>
    </xf>
    <xf numFmtId="0" fontId="1" fillId="13" borderId="0" xfId="0" applyFont="1" applyFill="1" applyBorder="1" applyAlignment="1" applyProtection="1">
      <alignment horizontal="left" vertical="center"/>
      <protection locked="0"/>
    </xf>
    <xf numFmtId="0" fontId="0" fillId="14" borderId="0" xfId="0" applyFill="1" applyBorder="1" applyAlignment="1" applyProtection="1">
      <alignment horizontal="center"/>
      <protection locked="0"/>
    </xf>
    <xf numFmtId="0" fontId="0" fillId="15" borderId="0" xfId="0" applyFill="1" applyBorder="1" applyAlignment="1" applyProtection="1">
      <alignment horizontal="center"/>
      <protection locked="0"/>
    </xf>
    <xf numFmtId="0" fontId="0" fillId="17" borderId="0" xfId="0" applyFill="1" applyBorder="1" applyAlignment="1" applyProtection="1">
      <alignment horizontal="center" wrapText="1"/>
      <protection locked="0"/>
    </xf>
    <xf numFmtId="0" fontId="0" fillId="18" borderId="0" xfId="0" applyFill="1" applyBorder="1" applyAlignment="1" applyProtection="1">
      <alignment horizontal="center"/>
      <protection locked="0"/>
    </xf>
    <xf numFmtId="2" fontId="0" fillId="17" borderId="4" xfId="0" applyNumberFormat="1" applyFill="1" applyBorder="1" applyAlignment="1" applyProtection="1">
      <alignment horizontal="center" wrapText="1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20" borderId="9" xfId="0" applyFill="1" applyBorder="1" applyAlignment="1" applyProtection="1">
      <alignment horizontal="center" shrinkToFit="1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21" borderId="4" xfId="0" applyFill="1" applyBorder="1" applyAlignment="1" applyProtection="1">
      <alignment horizontal="center"/>
      <protection locked="0"/>
    </xf>
    <xf numFmtId="0" fontId="0" fillId="22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2" fontId="0" fillId="19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shrinkToFit="1"/>
      <protection locked="0"/>
    </xf>
    <xf numFmtId="2" fontId="0" fillId="0" borderId="0" xfId="0" applyNumberFormat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23" borderId="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6E0EC"/>
      <rgbColor rgb="00CC0066"/>
      <rgbColor rgb="004F81BD"/>
      <rgbColor rgb="008EB4E3"/>
      <rgbColor rgb="00808080"/>
      <rgbColor rgb="0093A9CE"/>
      <rgbColor rgb="00AB4744"/>
      <rgbColor rgb="00FFF2B9"/>
      <rgbColor rgb="00DBEEF4"/>
      <rgbColor rgb="00660066"/>
      <rgbColor rgb="00D99694"/>
      <rgbColor rgb="000066CC"/>
      <rgbColor rgb="00D9D9D9"/>
      <rgbColor rgb="00000080"/>
      <rgbColor rgb="00FF00FF"/>
      <rgbColor rgb="00FCDE04"/>
      <rgbColor rgb="0000FFFF"/>
      <rgbColor rgb="00800080"/>
      <rgbColor rgb="00800000"/>
      <rgbColor rgb="00008080"/>
      <rgbColor rgb="000000FF"/>
      <rgbColor rgb="00FFDDEE"/>
      <rgbColor rgb="00F2F2F2"/>
      <rgbColor rgb="00D1F4C8"/>
      <rgbColor rgb="00F2DCDB"/>
      <rgbColor rgb="0093CDDD"/>
      <rgbColor rgb="00D09493"/>
      <rgbColor rgb="00B3A2C7"/>
      <rgbColor rgb="00FFCBA7"/>
      <rgbColor rgb="004672A8"/>
      <rgbColor rgb="00558ED5"/>
      <rgbColor rgb="0066C525"/>
      <rgbColor rgb="00FFC000"/>
      <rgbColor rgb="00DC853E"/>
      <rgbColor rgb="00FF6600"/>
      <rgbColor rgb="00725990"/>
      <rgbColor rgb="008AA64F"/>
      <rgbColor rgb="00003366"/>
      <rgbColor rgb="004299B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UY" b="1">
                <a:solidFill>
                  <a:srgbClr val="000000"/>
                </a:solidFill>
                <a:latin typeface="Calibri"/>
              </a:rPr>
              <a:t>Participación por usos (%)
Esc N° .....</a:t>
            </a:r>
          </a:p>
        </c:rich>
      </c:tx>
      <c:layout/>
      <c:overlay val="1"/>
    </c:title>
    <c:autoTitleDeleted val="0"/>
    <c:view3D>
      <c:rotX val="0"/>
      <c:rotY val="0"/>
      <c:rAngAx val="0"/>
    </c:view3D>
    <c:floor>
      <c:thickness val="0"/>
      <c:spPr>
        <a:solidFill>
          <a:srgbClr val="D9D9D9"/>
        </a:solidFill>
      </c:spPr>
    </c:floor>
    <c:sideWall>
      <c:thickness val="0"/>
    </c:sideWall>
    <c:backWall>
      <c:thickness val="0"/>
      <c:spPr>
        <a:solidFill>
          <a:srgbClr val="D9D9D9"/>
        </a:solidFill>
      </c:spPr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</c:spPr>
          <c:explosion val="25"/>
          <c:dPt>
            <c:idx val="0"/>
            <c:bubble3D val="0"/>
            <c:spPr>
              <a:solidFill>
                <a:srgbClr val="4672A8"/>
              </a:solidFill>
            </c:spPr>
          </c:dPt>
          <c:dPt>
            <c:idx val="1"/>
            <c:bubble3D val="0"/>
            <c:spPr>
              <a:solidFill>
                <a:srgbClr val="AB4744"/>
              </a:solidFill>
            </c:spPr>
          </c:dPt>
          <c:dPt>
            <c:idx val="2"/>
            <c:bubble3D val="0"/>
            <c:spPr>
              <a:solidFill>
                <a:srgbClr val="8AA64F"/>
              </a:solidFill>
            </c:spPr>
          </c:dPt>
          <c:dPt>
            <c:idx val="3"/>
            <c:bubble3D val="0"/>
            <c:spPr>
              <a:solidFill>
                <a:srgbClr val="725990"/>
              </a:solidFill>
            </c:spPr>
          </c:dPt>
          <c:dPt>
            <c:idx val="4"/>
            <c:bubble3D val="0"/>
            <c:spPr>
              <a:solidFill>
                <a:srgbClr val="4299B0"/>
              </a:solidFill>
            </c:spPr>
          </c:dPt>
          <c:dPt>
            <c:idx val="5"/>
            <c:bubble3D val="0"/>
            <c:spPr>
              <a:solidFill>
                <a:srgbClr val="DC853E"/>
              </a:solidFill>
            </c:spPr>
          </c:dPt>
          <c:dPt>
            <c:idx val="6"/>
            <c:bubble3D val="0"/>
            <c:spPr>
              <a:solidFill>
                <a:srgbClr val="93A9CE"/>
              </a:solidFill>
            </c:spPr>
          </c:dPt>
          <c:dPt>
            <c:idx val="7"/>
            <c:bubble3D val="0"/>
            <c:spPr>
              <a:solidFill>
                <a:srgbClr val="D09493"/>
              </a:solidFill>
            </c:spPr>
          </c:dPt>
          <c:cat>
            <c:numRef>
              <c:f>ELECTRODOMESTICOS!$AH$9:$AH$13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cat>
          <c:val>
            <c:numRef>
              <c:f>ELECTRODOMESTICOS!$AI$9:$AI$13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D9D9D9"/>
        </a:solidFill>
      </c:spPr>
    </c:plotArea>
    <c:legend>
      <c:legendPos val="r"/>
      <c:layout/>
      <c:overlay val="1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ELECTRODOMESTICOS!$G$106:$AD$106</c:f>
              <c:numCache>
                <c:formatCode>0.00</c:formatCode>
                <c:ptCount val="24"/>
                <c:pt idx="0">
                  <c:v>1.026</c:v>
                </c:pt>
                <c:pt idx="1">
                  <c:v>1.026</c:v>
                </c:pt>
                <c:pt idx="2">
                  <c:v>1.026</c:v>
                </c:pt>
                <c:pt idx="3">
                  <c:v>1.026</c:v>
                </c:pt>
                <c:pt idx="4">
                  <c:v>1.026</c:v>
                </c:pt>
                <c:pt idx="5">
                  <c:v>1.026</c:v>
                </c:pt>
                <c:pt idx="6">
                  <c:v>1.026</c:v>
                </c:pt>
                <c:pt idx="7">
                  <c:v>14.600000000000003</c:v>
                </c:pt>
                <c:pt idx="8">
                  <c:v>14.680000000000003</c:v>
                </c:pt>
                <c:pt idx="9">
                  <c:v>16.38</c:v>
                </c:pt>
                <c:pt idx="10">
                  <c:v>13.103999999999997</c:v>
                </c:pt>
                <c:pt idx="11">
                  <c:v>7.6640000000000006</c:v>
                </c:pt>
                <c:pt idx="12">
                  <c:v>10.983999999999998</c:v>
                </c:pt>
                <c:pt idx="13">
                  <c:v>12.484</c:v>
                </c:pt>
                <c:pt idx="14">
                  <c:v>6.226</c:v>
                </c:pt>
                <c:pt idx="15">
                  <c:v>3.0899999999999994</c:v>
                </c:pt>
                <c:pt idx="16">
                  <c:v>3.0899999999999994</c:v>
                </c:pt>
                <c:pt idx="17">
                  <c:v>0.72600000000000009</c:v>
                </c:pt>
                <c:pt idx="18">
                  <c:v>1.026</c:v>
                </c:pt>
                <c:pt idx="19">
                  <c:v>1.026</c:v>
                </c:pt>
                <c:pt idx="20">
                  <c:v>1.026</c:v>
                </c:pt>
                <c:pt idx="21">
                  <c:v>1.026</c:v>
                </c:pt>
                <c:pt idx="22">
                  <c:v>1.026</c:v>
                </c:pt>
                <c:pt idx="23">
                  <c:v>1.026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72312"/>
        <c:axId val="189272704"/>
      </c:lineChart>
      <c:catAx>
        <c:axId val="189272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272704"/>
        <c:crosses val="autoZero"/>
        <c:auto val="1"/>
        <c:lblAlgn val="ctr"/>
        <c:lblOffset val="100"/>
        <c:noMultiLvlLbl val="0"/>
      </c:catAx>
      <c:valAx>
        <c:axId val="1892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272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495720</xdr:colOff>
      <xdr:row>61</xdr:row>
      <xdr:rowOff>76320</xdr:rowOff>
    </xdr:from>
    <xdr:to>
      <xdr:col>1</xdr:col>
      <xdr:colOff>1234080</xdr:colOff>
      <xdr:row>67</xdr:row>
      <xdr:rowOff>52487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327" y="10921213"/>
          <a:ext cx="738360" cy="1159988"/>
        </a:xfrm>
        <a:prstGeom prst="rect">
          <a:avLst/>
        </a:prstGeom>
      </xdr:spPr>
    </xdr:pic>
    <xdr:clientData/>
  </xdr:twoCellAnchor>
  <xdr:twoCellAnchor editAs="absolute">
    <xdr:from>
      <xdr:col>1</xdr:col>
      <xdr:colOff>492120</xdr:colOff>
      <xdr:row>52</xdr:row>
      <xdr:rowOff>118653</xdr:rowOff>
    </xdr:from>
    <xdr:to>
      <xdr:col>1</xdr:col>
      <xdr:colOff>1013040</xdr:colOff>
      <xdr:row>57</xdr:row>
      <xdr:rowOff>45513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727" y="9235439"/>
          <a:ext cx="520920" cy="879360"/>
        </a:xfrm>
        <a:prstGeom prst="rect">
          <a:avLst/>
        </a:prstGeom>
      </xdr:spPr>
    </xdr:pic>
    <xdr:clientData/>
  </xdr:twoCellAnchor>
  <xdr:twoCellAnchor editAs="absolute">
    <xdr:from>
      <xdr:col>1</xdr:col>
      <xdr:colOff>451800</xdr:colOff>
      <xdr:row>71</xdr:row>
      <xdr:rowOff>43422</xdr:rowOff>
    </xdr:from>
    <xdr:to>
      <xdr:col>1</xdr:col>
      <xdr:colOff>1197000</xdr:colOff>
      <xdr:row>74</xdr:row>
      <xdr:rowOff>105402</xdr:rowOff>
    </xdr:to>
    <xdr:pic>
      <xdr:nvPicPr>
        <xdr:cNvPr id="4" name="26 Imagen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7407" y="12834136"/>
          <a:ext cx="745200" cy="633480"/>
        </a:xfrm>
        <a:prstGeom prst="rect">
          <a:avLst/>
        </a:prstGeom>
      </xdr:spPr>
    </xdr:pic>
    <xdr:clientData/>
  </xdr:twoCellAnchor>
  <xdr:twoCellAnchor editAs="absolute">
    <xdr:from>
      <xdr:col>1</xdr:col>
      <xdr:colOff>383400</xdr:colOff>
      <xdr:row>79</xdr:row>
      <xdr:rowOff>106989</xdr:rowOff>
    </xdr:from>
    <xdr:to>
      <xdr:col>1</xdr:col>
      <xdr:colOff>1211400</xdr:colOff>
      <xdr:row>84</xdr:row>
      <xdr:rowOff>95109</xdr:rowOff>
    </xdr:to>
    <xdr:pic>
      <xdr:nvPicPr>
        <xdr:cNvPr id="5" name="27 Imagen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9007" y="14421703"/>
          <a:ext cx="828000" cy="940620"/>
        </a:xfrm>
        <a:prstGeom prst="rect">
          <a:avLst/>
        </a:prstGeom>
      </xdr:spPr>
    </xdr:pic>
    <xdr:clientData/>
  </xdr:twoCellAnchor>
  <xdr:twoCellAnchor editAs="oneCell">
    <xdr:from>
      <xdr:col>33</xdr:col>
      <xdr:colOff>30995</xdr:colOff>
      <xdr:row>13</xdr:row>
      <xdr:rowOff>122464</xdr:rowOff>
    </xdr:from>
    <xdr:to>
      <xdr:col>38</xdr:col>
      <xdr:colOff>34596</xdr:colOff>
      <xdr:row>39</xdr:row>
      <xdr:rowOff>130384</xdr:rowOff>
    </xdr:to>
    <xdr:graphicFrame macro="">
      <xdr:nvGraphicFramePr>
        <xdr:cNvPr id="6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27214</xdr:colOff>
      <xdr:row>107</xdr:row>
      <xdr:rowOff>9525</xdr:rowOff>
    </xdr:from>
    <xdr:to>
      <xdr:col>29</xdr:col>
      <xdr:colOff>408213</xdr:colOff>
      <xdr:row>124</xdr:row>
      <xdr:rowOff>176893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5491"/>
  <sheetViews>
    <sheetView tabSelected="1" topLeftCell="A88" zoomScale="70" zoomScaleNormal="70" workbookViewId="0">
      <selection activeCell="AG114" sqref="AG114"/>
    </sheetView>
  </sheetViews>
  <sheetFormatPr baseColWidth="10" defaultRowHeight="15" x14ac:dyDescent="0.25"/>
  <cols>
    <col min="1" max="1" width="11.5703125" style="1"/>
    <col min="2" max="2" width="30.140625" style="1"/>
    <col min="3" max="3" width="11.85546875" style="1"/>
    <col min="4" max="4" width="11.28515625" style="1"/>
    <col min="5" max="5" width="11.140625" style="1"/>
    <col min="6" max="6" width="11.7109375" style="1"/>
    <col min="7" max="7" width="6.42578125" style="1" customWidth="1"/>
    <col min="8" max="8" width="5" style="1" bestFit="1" customWidth="1"/>
    <col min="9" max="9" width="5.5703125" style="1" bestFit="1" customWidth="1"/>
    <col min="10" max="10" width="7" style="2" bestFit="1" customWidth="1"/>
    <col min="11" max="13" width="5" style="1" bestFit="1" customWidth="1"/>
    <col min="14" max="17" width="6" style="1" bestFit="1" customWidth="1"/>
    <col min="18" max="18" width="5" style="1" bestFit="1" customWidth="1"/>
    <col min="19" max="20" width="6" style="1" bestFit="1" customWidth="1"/>
    <col min="21" max="23" width="5" style="1" bestFit="1" customWidth="1"/>
    <col min="24" max="26" width="5" style="2" bestFit="1" customWidth="1"/>
    <col min="27" max="29" width="5" style="1" bestFit="1" customWidth="1"/>
    <col min="30" max="30" width="6.42578125" style="2" customWidth="1"/>
    <col min="31" max="31" width="13.85546875" style="1"/>
    <col min="32" max="32" width="12.42578125" style="1"/>
    <col min="33" max="33" width="11.5703125" style="1"/>
    <col min="34" max="34" width="24.42578125" style="1"/>
    <col min="35" max="35" width="11.5703125" style="2"/>
    <col min="36" max="1025" width="11.5703125" style="1"/>
  </cols>
  <sheetData>
    <row r="1" spans="1:46" ht="15" customHeight="1" x14ac:dyDescent="0.25">
      <c r="B1" s="72" t="s">
        <v>64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46" ht="15" customHeight="1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46" ht="15" customHeight="1" x14ac:dyDescent="0.25">
      <c r="B3" s="73" t="s">
        <v>0</v>
      </c>
      <c r="C3" s="74" t="s">
        <v>1</v>
      </c>
      <c r="D3" s="74"/>
      <c r="E3" s="74"/>
      <c r="F3" s="74"/>
      <c r="G3" s="75" t="s">
        <v>2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 t="s">
        <v>3</v>
      </c>
      <c r="AF3" s="77" t="s">
        <v>4</v>
      </c>
    </row>
    <row r="4" spans="1:46" ht="15" customHeight="1" x14ac:dyDescent="0.25">
      <c r="B4" s="73"/>
      <c r="C4" s="78" t="s">
        <v>5</v>
      </c>
      <c r="D4" s="79" t="s">
        <v>6</v>
      </c>
      <c r="E4" s="79"/>
      <c r="F4" s="80" t="s">
        <v>7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6"/>
      <c r="AF4" s="77"/>
    </row>
    <row r="5" spans="1:46" ht="15" customHeight="1" thickTop="1" thickBot="1" x14ac:dyDescent="0.3">
      <c r="B5" s="73"/>
      <c r="C5" s="78"/>
      <c r="D5" s="4" t="s">
        <v>8</v>
      </c>
      <c r="E5" s="5" t="s">
        <v>9</v>
      </c>
      <c r="F5" s="80"/>
      <c r="G5" s="6">
        <v>1</v>
      </c>
      <c r="H5" s="7">
        <v>2</v>
      </c>
      <c r="I5" s="7">
        <v>3</v>
      </c>
      <c r="J5" s="5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7">
        <v>12</v>
      </c>
      <c r="S5" s="7">
        <v>13</v>
      </c>
      <c r="T5" s="7">
        <v>14</v>
      </c>
      <c r="U5" s="7">
        <v>15</v>
      </c>
      <c r="V5" s="7">
        <v>16</v>
      </c>
      <c r="W5" s="7">
        <v>17</v>
      </c>
      <c r="X5" s="7">
        <v>18</v>
      </c>
      <c r="Y5" s="7">
        <v>19</v>
      </c>
      <c r="Z5" s="7">
        <v>20</v>
      </c>
      <c r="AA5" s="7">
        <v>21</v>
      </c>
      <c r="AB5" s="7">
        <v>22</v>
      </c>
      <c r="AC5" s="7">
        <v>23</v>
      </c>
      <c r="AD5" s="59">
        <v>24</v>
      </c>
      <c r="AE5" s="76"/>
      <c r="AF5" s="77"/>
    </row>
    <row r="6" spans="1:46" ht="15" customHeight="1" thickTop="1" thickBot="1" x14ac:dyDescent="0.3">
      <c r="A6" s="8"/>
      <c r="B6" s="9" t="s">
        <v>10</v>
      </c>
      <c r="C6" s="10">
        <v>0</v>
      </c>
      <c r="D6" s="11">
        <v>0</v>
      </c>
      <c r="E6" s="12">
        <f>+D6/1000</f>
        <v>0</v>
      </c>
      <c r="F6" s="13">
        <v>0</v>
      </c>
      <c r="G6" s="14"/>
      <c r="H6" s="15"/>
      <c r="I6" s="15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6"/>
      <c r="AF6" s="17">
        <f>AE6*F6*C6*E6</f>
        <v>0</v>
      </c>
    </row>
    <row r="7" spans="1:46" ht="2.25" customHeight="1" thickTop="1" thickBot="1" x14ac:dyDescent="0.3">
      <c r="A7" s="3"/>
      <c r="B7" s="18"/>
      <c r="C7" s="19"/>
      <c r="D7" s="19"/>
      <c r="E7" s="12">
        <f>D7/1000</f>
        <v>0</v>
      </c>
      <c r="F7" s="19"/>
      <c r="G7" s="20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  <c r="Y7" s="19"/>
      <c r="Z7" s="19"/>
      <c r="AA7" s="18"/>
      <c r="AB7" s="18"/>
      <c r="AC7" s="18"/>
      <c r="AD7" s="19"/>
      <c r="AE7" s="19"/>
      <c r="AF7" s="21"/>
      <c r="AO7" s="18"/>
      <c r="AP7" s="18"/>
      <c r="AQ7" s="18"/>
      <c r="AR7" s="18"/>
      <c r="AS7" s="18"/>
      <c r="AT7" s="18"/>
    </row>
    <row r="8" spans="1:46" ht="15" customHeight="1" thickTop="1" thickBot="1" x14ac:dyDescent="0.3">
      <c r="A8" s="8"/>
      <c r="B8" s="22" t="s">
        <v>11</v>
      </c>
      <c r="C8" s="10">
        <v>1</v>
      </c>
      <c r="D8" s="11">
        <v>1500</v>
      </c>
      <c r="E8" s="12">
        <f>D8/1000</f>
        <v>1.5</v>
      </c>
      <c r="F8" s="56">
        <f>24*0.4</f>
        <v>9.6000000000000014</v>
      </c>
      <c r="G8" s="23">
        <f>+$E$8*$C$8*$F8/24</f>
        <v>0.60000000000000009</v>
      </c>
      <c r="H8" s="23">
        <f t="shared" ref="H8:AD12" si="0">+$E$8*$C$8*$F8/24</f>
        <v>0.60000000000000009</v>
      </c>
      <c r="I8" s="23">
        <f t="shared" si="0"/>
        <v>0.60000000000000009</v>
      </c>
      <c r="J8" s="23">
        <f t="shared" si="0"/>
        <v>0.60000000000000009</v>
      </c>
      <c r="K8" s="23">
        <f t="shared" si="0"/>
        <v>0.60000000000000009</v>
      </c>
      <c r="L8" s="23">
        <f t="shared" si="0"/>
        <v>0.60000000000000009</v>
      </c>
      <c r="M8" s="23">
        <f t="shared" si="0"/>
        <v>0.60000000000000009</v>
      </c>
      <c r="N8" s="23">
        <f t="shared" si="0"/>
        <v>0.60000000000000009</v>
      </c>
      <c r="O8" s="23">
        <f t="shared" si="0"/>
        <v>0.60000000000000009</v>
      </c>
      <c r="P8" s="23">
        <f t="shared" si="0"/>
        <v>0.60000000000000009</v>
      </c>
      <c r="Q8" s="23">
        <f t="shared" si="0"/>
        <v>0.60000000000000009</v>
      </c>
      <c r="R8" s="23">
        <f t="shared" si="0"/>
        <v>0.60000000000000009</v>
      </c>
      <c r="S8" s="23">
        <f t="shared" si="0"/>
        <v>0.60000000000000009</v>
      </c>
      <c r="T8" s="23">
        <f t="shared" si="0"/>
        <v>0.60000000000000009</v>
      </c>
      <c r="U8" s="23">
        <f t="shared" si="0"/>
        <v>0.60000000000000009</v>
      </c>
      <c r="V8" s="23">
        <f t="shared" si="0"/>
        <v>0.60000000000000009</v>
      </c>
      <c r="W8" s="23">
        <f t="shared" si="0"/>
        <v>0.60000000000000009</v>
      </c>
      <c r="X8" s="23">
        <f t="shared" si="0"/>
        <v>0.60000000000000009</v>
      </c>
      <c r="Y8" s="23">
        <f t="shared" si="0"/>
        <v>0.60000000000000009</v>
      </c>
      <c r="Z8" s="23">
        <f t="shared" si="0"/>
        <v>0.60000000000000009</v>
      </c>
      <c r="AA8" s="23">
        <f t="shared" si="0"/>
        <v>0.60000000000000009</v>
      </c>
      <c r="AB8" s="23">
        <f t="shared" si="0"/>
        <v>0.60000000000000009</v>
      </c>
      <c r="AC8" s="23">
        <f t="shared" si="0"/>
        <v>0.60000000000000009</v>
      </c>
      <c r="AD8" s="23">
        <f t="shared" si="0"/>
        <v>0.60000000000000009</v>
      </c>
      <c r="AE8" s="16"/>
      <c r="AF8" s="17">
        <f>AE8*F8*C8*E8</f>
        <v>0</v>
      </c>
      <c r="AG8" s="1" t="s">
        <v>65</v>
      </c>
      <c r="AM8" s="67"/>
      <c r="AO8" s="18"/>
      <c r="AP8" s="18"/>
      <c r="AQ8" s="18"/>
      <c r="AR8" s="18"/>
      <c r="AS8" s="18"/>
      <c r="AT8" s="18"/>
    </row>
    <row r="9" spans="1:46" ht="15.75" customHeight="1" thickTop="1" thickBot="1" x14ac:dyDescent="0.3">
      <c r="A9" s="8"/>
      <c r="B9" s="26" t="s">
        <v>12</v>
      </c>
      <c r="C9" s="10">
        <v>2</v>
      </c>
      <c r="D9" s="11">
        <v>130</v>
      </c>
      <c r="E9" s="12">
        <f>+D9/1000</f>
        <v>0.13</v>
      </c>
      <c r="F9" s="13">
        <f>24*0.3</f>
        <v>7.1999999999999993</v>
      </c>
      <c r="G9" s="23">
        <f>+$E$9*$C$9*$F9/24</f>
        <v>7.8E-2</v>
      </c>
      <c r="H9" s="23">
        <f t="shared" ref="H9:AD9" si="1">+$E$9*$C$9*$F9/24</f>
        <v>7.8E-2</v>
      </c>
      <c r="I9" s="23">
        <f t="shared" si="1"/>
        <v>7.8E-2</v>
      </c>
      <c r="J9" s="23">
        <f t="shared" si="1"/>
        <v>7.8E-2</v>
      </c>
      <c r="K9" s="23">
        <f t="shared" si="1"/>
        <v>7.8E-2</v>
      </c>
      <c r="L9" s="23">
        <f t="shared" si="1"/>
        <v>7.8E-2</v>
      </c>
      <c r="M9" s="23">
        <f t="shared" si="1"/>
        <v>7.8E-2</v>
      </c>
      <c r="N9" s="23">
        <f t="shared" si="1"/>
        <v>7.8E-2</v>
      </c>
      <c r="O9" s="23">
        <f t="shared" si="1"/>
        <v>7.8E-2</v>
      </c>
      <c r="P9" s="23">
        <f t="shared" si="1"/>
        <v>7.8E-2</v>
      </c>
      <c r="Q9" s="23">
        <f t="shared" si="1"/>
        <v>7.8E-2</v>
      </c>
      <c r="R9" s="23">
        <f t="shared" si="1"/>
        <v>7.8E-2</v>
      </c>
      <c r="S9" s="23">
        <f t="shared" si="1"/>
        <v>7.8E-2</v>
      </c>
      <c r="T9" s="23">
        <f t="shared" si="1"/>
        <v>7.8E-2</v>
      </c>
      <c r="U9" s="23">
        <f t="shared" si="1"/>
        <v>7.8E-2</v>
      </c>
      <c r="V9" s="23">
        <f t="shared" si="1"/>
        <v>7.8E-2</v>
      </c>
      <c r="W9" s="23">
        <f t="shared" si="1"/>
        <v>7.8E-2</v>
      </c>
      <c r="X9" s="23">
        <f t="shared" si="1"/>
        <v>7.8E-2</v>
      </c>
      <c r="Y9" s="23">
        <f t="shared" si="1"/>
        <v>7.8E-2</v>
      </c>
      <c r="Z9" s="23">
        <f t="shared" si="1"/>
        <v>7.8E-2</v>
      </c>
      <c r="AA9" s="23">
        <f t="shared" si="1"/>
        <v>7.8E-2</v>
      </c>
      <c r="AB9" s="23">
        <f t="shared" si="1"/>
        <v>7.8E-2</v>
      </c>
      <c r="AC9" s="23">
        <f t="shared" si="1"/>
        <v>7.8E-2</v>
      </c>
      <c r="AD9" s="23">
        <f t="shared" si="1"/>
        <v>7.8E-2</v>
      </c>
      <c r="AE9" s="16"/>
      <c r="AF9" s="17">
        <f>AE9*F9*C9*E9</f>
        <v>0</v>
      </c>
      <c r="AH9" s="24" t="e">
        <f>+#REF!</f>
        <v>#REF!</v>
      </c>
      <c r="AI9" s="25" t="e">
        <f>+#REF!</f>
        <v>#REF!</v>
      </c>
      <c r="AJ9" s="1" t="e">
        <f>+AI9/#REF!</f>
        <v>#REF!</v>
      </c>
      <c r="AM9" s="67"/>
      <c r="AO9" s="18"/>
      <c r="AP9" s="18"/>
      <c r="AQ9" s="18"/>
      <c r="AR9" s="18"/>
      <c r="AS9" s="18"/>
      <c r="AT9" s="18"/>
    </row>
    <row r="10" spans="1:46" ht="2.25" customHeight="1" thickTop="1" thickBot="1" x14ac:dyDescent="0.3">
      <c r="A10" s="3"/>
      <c r="B10" s="18"/>
      <c r="C10" s="19"/>
      <c r="D10" s="19"/>
      <c r="E10" s="12">
        <f>D10/1000</f>
        <v>0</v>
      </c>
      <c r="F10" s="19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19"/>
      <c r="AF10" s="21"/>
      <c r="AH10" s="24"/>
      <c r="AI10" s="25"/>
      <c r="AJ10" s="1" t="e">
        <f>+AI10/#REF!</f>
        <v>#REF!</v>
      </c>
      <c r="AM10" s="68"/>
      <c r="AO10" s="18"/>
      <c r="AP10" s="18"/>
      <c r="AQ10" s="18"/>
      <c r="AR10" s="18"/>
      <c r="AS10" s="18"/>
      <c r="AT10" s="18"/>
    </row>
    <row r="11" spans="1:46" ht="15.6" customHeight="1" thickTop="1" thickBot="1" x14ac:dyDescent="0.3">
      <c r="A11" s="8"/>
      <c r="B11" s="26" t="s">
        <v>13</v>
      </c>
      <c r="C11" s="10">
        <v>1</v>
      </c>
      <c r="D11" s="11">
        <v>160</v>
      </c>
      <c r="E11" s="12">
        <f>D11/1000</f>
        <v>0.16</v>
      </c>
      <c r="F11" s="13">
        <f>24*0.3</f>
        <v>7.1999999999999993</v>
      </c>
      <c r="G11" s="23">
        <f>+$E$11*$C$11*$F11/24</f>
        <v>4.7999999999999994E-2</v>
      </c>
      <c r="H11" s="23">
        <f t="shared" ref="H11:AD11" si="2">+$E$11*$C$11*$F11/24</f>
        <v>4.7999999999999994E-2</v>
      </c>
      <c r="I11" s="23">
        <f t="shared" si="2"/>
        <v>4.7999999999999994E-2</v>
      </c>
      <c r="J11" s="23">
        <f t="shared" si="2"/>
        <v>4.7999999999999994E-2</v>
      </c>
      <c r="K11" s="23">
        <f t="shared" si="2"/>
        <v>4.7999999999999994E-2</v>
      </c>
      <c r="L11" s="23">
        <f t="shared" si="2"/>
        <v>4.7999999999999994E-2</v>
      </c>
      <c r="M11" s="23">
        <f t="shared" si="2"/>
        <v>4.7999999999999994E-2</v>
      </c>
      <c r="N11" s="23">
        <f t="shared" si="2"/>
        <v>4.7999999999999994E-2</v>
      </c>
      <c r="O11" s="23">
        <f t="shared" si="2"/>
        <v>4.7999999999999994E-2</v>
      </c>
      <c r="P11" s="23">
        <f t="shared" si="2"/>
        <v>4.7999999999999994E-2</v>
      </c>
      <c r="Q11" s="23">
        <f t="shared" si="2"/>
        <v>4.7999999999999994E-2</v>
      </c>
      <c r="R11" s="23">
        <f t="shared" si="2"/>
        <v>4.7999999999999994E-2</v>
      </c>
      <c r="S11" s="23">
        <f t="shared" si="2"/>
        <v>4.7999999999999994E-2</v>
      </c>
      <c r="T11" s="23">
        <f t="shared" si="2"/>
        <v>4.7999999999999994E-2</v>
      </c>
      <c r="U11" s="23">
        <f t="shared" si="2"/>
        <v>4.7999999999999994E-2</v>
      </c>
      <c r="V11" s="23">
        <f t="shared" si="2"/>
        <v>4.7999999999999994E-2</v>
      </c>
      <c r="W11" s="23">
        <f t="shared" si="2"/>
        <v>4.7999999999999994E-2</v>
      </c>
      <c r="X11" s="23">
        <f t="shared" si="2"/>
        <v>4.7999999999999994E-2</v>
      </c>
      <c r="Y11" s="23">
        <f t="shared" si="2"/>
        <v>4.7999999999999994E-2</v>
      </c>
      <c r="Z11" s="23">
        <f t="shared" si="2"/>
        <v>4.7999999999999994E-2</v>
      </c>
      <c r="AA11" s="23">
        <f t="shared" si="2"/>
        <v>4.7999999999999994E-2</v>
      </c>
      <c r="AB11" s="23">
        <f t="shared" si="2"/>
        <v>4.7999999999999994E-2</v>
      </c>
      <c r="AC11" s="23">
        <f t="shared" si="2"/>
        <v>4.7999999999999994E-2</v>
      </c>
      <c r="AD11" s="23">
        <f t="shared" si="2"/>
        <v>4.7999999999999994E-2</v>
      </c>
      <c r="AE11" s="16"/>
      <c r="AF11" s="17">
        <f>AE11*F11*C11*E11</f>
        <v>0</v>
      </c>
      <c r="AH11" s="24" t="e">
        <f>+#REF!</f>
        <v>#REF!</v>
      </c>
      <c r="AI11" s="25" t="e">
        <f>+#REF!</f>
        <v>#REF!</v>
      </c>
      <c r="AJ11" s="1" t="e">
        <f>+AI11/#REF!</f>
        <v>#REF!</v>
      </c>
      <c r="AM11" s="67"/>
      <c r="AO11" s="18"/>
      <c r="AP11" s="18"/>
      <c r="AQ11" s="18"/>
      <c r="AR11" s="18"/>
      <c r="AS11" s="18"/>
      <c r="AT11" s="18"/>
    </row>
    <row r="12" spans="1:46" ht="2.25" customHeight="1" thickTop="1" thickBot="1" x14ac:dyDescent="0.3">
      <c r="A12" s="3"/>
      <c r="B12" s="18"/>
      <c r="C12" s="19"/>
      <c r="D12" s="19">
        <v>0</v>
      </c>
      <c r="E12" s="12">
        <f>D12/1000</f>
        <v>0</v>
      </c>
      <c r="F12" s="19"/>
      <c r="G12" s="23">
        <f t="shared" ref="G12" si="3">+$E$8*$C$8*$F12/24</f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3">
        <f t="shared" si="0"/>
        <v>0</v>
      </c>
      <c r="Q12" s="23">
        <f t="shared" si="0"/>
        <v>0</v>
      </c>
      <c r="R12" s="23">
        <f t="shared" si="0"/>
        <v>0</v>
      </c>
      <c r="S12" s="23">
        <f t="shared" si="0"/>
        <v>0</v>
      </c>
      <c r="T12" s="23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  <c r="Z12" s="23">
        <f t="shared" si="0"/>
        <v>0</v>
      </c>
      <c r="AA12" s="23">
        <f t="shared" si="0"/>
        <v>0</v>
      </c>
      <c r="AB12" s="23">
        <f t="shared" si="0"/>
        <v>0</v>
      </c>
      <c r="AC12" s="23">
        <f t="shared" si="0"/>
        <v>0</v>
      </c>
      <c r="AD12" s="23">
        <f t="shared" si="0"/>
        <v>0</v>
      </c>
      <c r="AE12" s="19"/>
      <c r="AF12" s="21"/>
      <c r="AH12" s="24"/>
      <c r="AI12" s="25"/>
      <c r="AJ12" s="1" t="e">
        <f>+AI12/#REF!</f>
        <v>#REF!</v>
      </c>
      <c r="AM12" s="68"/>
      <c r="AO12" s="18"/>
      <c r="AP12" s="18"/>
      <c r="AQ12" s="18"/>
      <c r="AR12" s="18"/>
      <c r="AS12" s="18"/>
      <c r="AT12" s="18"/>
    </row>
    <row r="13" spans="1:46" ht="15.6" customHeight="1" thickTop="1" thickBot="1" x14ac:dyDescent="0.3">
      <c r="A13" s="8"/>
      <c r="B13" s="26" t="s">
        <v>14</v>
      </c>
      <c r="C13" s="10">
        <v>0</v>
      </c>
      <c r="D13" s="11">
        <v>0</v>
      </c>
      <c r="E13" s="12">
        <f>D13/1000</f>
        <v>0</v>
      </c>
      <c r="F13" s="13"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6"/>
      <c r="AF13" s="17">
        <f>AE13*F13*C13*E13</f>
        <v>0</v>
      </c>
      <c r="AH13" s="24" t="e">
        <f>+#REF!</f>
        <v>#REF!</v>
      </c>
      <c r="AI13" s="25" t="e">
        <f>+#REF!</f>
        <v>#REF!</v>
      </c>
      <c r="AJ13" s="1" t="e">
        <f>+AI13/#REF!</f>
        <v>#REF!</v>
      </c>
      <c r="AM13" s="67"/>
      <c r="AO13" s="18"/>
      <c r="AP13" s="18"/>
      <c r="AQ13" s="18"/>
      <c r="AR13" s="18"/>
      <c r="AS13" s="18"/>
      <c r="AT13" s="18"/>
    </row>
    <row r="14" spans="1:46" ht="15" customHeight="1" thickTop="1" thickBot="1" x14ac:dyDescent="0.3">
      <c r="A14" s="8"/>
      <c r="B14" s="26" t="s">
        <v>15</v>
      </c>
      <c r="C14" s="10">
        <v>1</v>
      </c>
      <c r="D14" s="11">
        <v>770</v>
      </c>
      <c r="E14" s="12">
        <f>+D14/1000</f>
        <v>0.77</v>
      </c>
      <c r="F14" s="13">
        <v>1</v>
      </c>
      <c r="G14" s="28"/>
      <c r="H14" s="28"/>
      <c r="I14" s="28"/>
      <c r="J14" s="58"/>
      <c r="K14" s="28"/>
      <c r="L14" s="28"/>
      <c r="M14" s="28"/>
      <c r="N14" s="28"/>
      <c r="O14" s="28"/>
      <c r="P14" s="28"/>
      <c r="Q14" s="28"/>
      <c r="R14" s="27">
        <f>+$E$14*$C$14</f>
        <v>0.77</v>
      </c>
      <c r="S14" s="65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58"/>
      <c r="AE14" s="16"/>
      <c r="AF14" s="17">
        <f>AE14*F14*C14*E14</f>
        <v>0</v>
      </c>
      <c r="AM14" s="67"/>
      <c r="AO14" s="18"/>
      <c r="AP14" s="18"/>
      <c r="AQ14" s="18"/>
      <c r="AR14" s="18"/>
      <c r="AS14" s="18"/>
      <c r="AT14" s="18"/>
    </row>
    <row r="15" spans="1:46" ht="2.25" customHeight="1" thickTop="1" thickBot="1" x14ac:dyDescent="0.3">
      <c r="A15" s="3"/>
      <c r="B15" s="18"/>
      <c r="C15" s="19"/>
      <c r="D15" s="19"/>
      <c r="E15" s="12">
        <f>D15/1000</f>
        <v>0</v>
      </c>
      <c r="F15" s="19"/>
      <c r="G15" s="20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9"/>
      <c r="Z15" s="19"/>
      <c r="AA15" s="18"/>
      <c r="AB15" s="18"/>
      <c r="AC15" s="18"/>
      <c r="AD15" s="19"/>
      <c r="AE15" s="19"/>
      <c r="AF15" s="21"/>
      <c r="AM15" s="68"/>
      <c r="AO15" s="18"/>
      <c r="AP15" s="18"/>
      <c r="AQ15" s="18"/>
      <c r="AR15" s="18"/>
      <c r="AS15" s="18"/>
      <c r="AT15" s="18"/>
    </row>
    <row r="16" spans="1:46" ht="15" customHeight="1" thickTop="1" thickBot="1" x14ac:dyDescent="0.3">
      <c r="A16" s="8"/>
      <c r="B16" s="26" t="s">
        <v>16</v>
      </c>
      <c r="C16" s="10">
        <v>1</v>
      </c>
      <c r="D16" s="11">
        <v>4500</v>
      </c>
      <c r="E16" s="12">
        <f>D16/1000</f>
        <v>4.5</v>
      </c>
      <c r="F16" s="13">
        <v>4</v>
      </c>
      <c r="G16" s="14"/>
      <c r="H16" s="14"/>
      <c r="I16" s="14"/>
      <c r="J16" s="14"/>
      <c r="K16" s="14"/>
      <c r="L16" s="14"/>
      <c r="M16" s="14"/>
      <c r="N16" s="14"/>
      <c r="O16" s="14"/>
      <c r="P16" s="23">
        <f>+$E$16*$C$16</f>
        <v>4.5</v>
      </c>
      <c r="Q16" s="23">
        <f t="shared" ref="Q16:S16" si="4">+$E$16*$C$16</f>
        <v>4.5</v>
      </c>
      <c r="R16" s="23">
        <f t="shared" si="4"/>
        <v>4.5</v>
      </c>
      <c r="S16" s="23">
        <f t="shared" si="4"/>
        <v>4.5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6"/>
      <c r="AF16" s="17">
        <f>AE16*F16*C16*E16</f>
        <v>0</v>
      </c>
      <c r="AM16" s="67"/>
      <c r="AO16" s="18"/>
      <c r="AP16" s="18"/>
      <c r="AQ16" s="18"/>
      <c r="AR16" s="18"/>
      <c r="AS16" s="18"/>
      <c r="AT16" s="18"/>
    </row>
    <row r="17" spans="1:46" ht="2.25" customHeight="1" thickTop="1" thickBot="1" x14ac:dyDescent="0.3">
      <c r="A17" s="3"/>
      <c r="B17" s="18"/>
      <c r="C17" s="19"/>
      <c r="D17" s="19"/>
      <c r="E17" s="12">
        <f>D17/1000</f>
        <v>0</v>
      </c>
      <c r="F17" s="19"/>
      <c r="G17" s="20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/>
      <c r="Y17" s="19"/>
      <c r="Z17" s="19"/>
      <c r="AA17" s="18"/>
      <c r="AB17" s="18"/>
      <c r="AC17" s="18"/>
      <c r="AD17" s="19"/>
      <c r="AE17" s="19"/>
      <c r="AF17" s="21"/>
      <c r="AM17" s="68"/>
      <c r="AO17" s="18"/>
      <c r="AP17" s="18"/>
      <c r="AQ17" s="18"/>
      <c r="AR17" s="18"/>
      <c r="AS17" s="18"/>
      <c r="AT17" s="18"/>
    </row>
    <row r="18" spans="1:46" ht="15" customHeight="1" thickTop="1" thickBot="1" x14ac:dyDescent="0.3">
      <c r="A18" s="8"/>
      <c r="B18" s="26" t="s">
        <v>17</v>
      </c>
      <c r="C18" s="10">
        <v>1</v>
      </c>
      <c r="D18" s="11">
        <v>1300</v>
      </c>
      <c r="E18" s="12">
        <f>D18/1000</f>
        <v>1.3</v>
      </c>
      <c r="F18" s="13">
        <v>3</v>
      </c>
      <c r="G18" s="14"/>
      <c r="H18" s="14"/>
      <c r="I18" s="14"/>
      <c r="J18" s="14"/>
      <c r="K18" s="14"/>
      <c r="L18" s="14"/>
      <c r="M18" s="14"/>
      <c r="N18" s="14"/>
      <c r="O18" s="14"/>
      <c r="P18" s="23">
        <f>+$E$18*$C$18</f>
        <v>1.3</v>
      </c>
      <c r="Q18" s="23">
        <f t="shared" ref="Q18:R18" si="5">+$E$18*$C$18</f>
        <v>1.3</v>
      </c>
      <c r="R18" s="23">
        <f t="shared" si="5"/>
        <v>1.3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6"/>
      <c r="AF18" s="17">
        <f>AE18*F18*C18*E18</f>
        <v>0</v>
      </c>
      <c r="AM18" s="67"/>
      <c r="AO18" s="18"/>
      <c r="AP18" s="18"/>
      <c r="AQ18" s="18"/>
      <c r="AR18" s="18"/>
      <c r="AS18" s="18"/>
      <c r="AT18" s="18"/>
    </row>
    <row r="19" spans="1:46" ht="15" customHeight="1" thickTop="1" thickBot="1" x14ac:dyDescent="0.3">
      <c r="A19" s="8"/>
      <c r="B19" s="26" t="s">
        <v>18</v>
      </c>
      <c r="C19" s="10"/>
      <c r="D19" s="11"/>
      <c r="E19" s="12"/>
      <c r="F19" s="30"/>
      <c r="G19" s="14"/>
      <c r="H19" s="31"/>
      <c r="I19" s="3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31"/>
      <c r="AC19" s="31"/>
      <c r="AD19" s="14"/>
      <c r="AE19" s="32"/>
      <c r="AF19" s="17"/>
      <c r="AM19" s="69"/>
      <c r="AO19" s="18"/>
      <c r="AP19" s="33"/>
      <c r="AQ19" s="29"/>
      <c r="AR19" s="18"/>
      <c r="AS19" s="18"/>
      <c r="AT19" s="18"/>
    </row>
    <row r="20" spans="1:46" ht="15" customHeight="1" thickTop="1" thickBot="1" x14ac:dyDescent="0.3">
      <c r="A20" s="8"/>
      <c r="B20" s="34" t="s">
        <v>19</v>
      </c>
      <c r="C20" s="10">
        <v>1</v>
      </c>
      <c r="D20" s="11">
        <v>1100</v>
      </c>
      <c r="E20" s="12">
        <f t="shared" ref="E20:E29" si="6">D20/1000</f>
        <v>1.1000000000000001</v>
      </c>
      <c r="F20" s="60">
        <f>6*0.7</f>
        <v>4.1999999999999993</v>
      </c>
      <c r="G20" s="14"/>
      <c r="H20" s="31"/>
      <c r="I20" s="31"/>
      <c r="J20" s="14"/>
      <c r="K20" s="14"/>
      <c r="L20" s="14"/>
      <c r="M20" s="14"/>
      <c r="N20" s="23">
        <f>$C20*$E20*$F20/6</f>
        <v>0.76999999999999991</v>
      </c>
      <c r="O20" s="23">
        <f t="shared" ref="O20:T25" si="7">$C20*$E20*$F20/6</f>
        <v>0.76999999999999991</v>
      </c>
      <c r="P20" s="23">
        <f t="shared" si="7"/>
        <v>0.76999999999999991</v>
      </c>
      <c r="Q20" s="23">
        <f t="shared" si="7"/>
        <v>0.76999999999999991</v>
      </c>
      <c r="R20" s="62"/>
      <c r="S20" s="23">
        <f t="shared" si="7"/>
        <v>0.76999999999999991</v>
      </c>
      <c r="T20" s="23">
        <f t="shared" si="7"/>
        <v>0.76999999999999991</v>
      </c>
      <c r="U20" s="14"/>
      <c r="V20" s="14"/>
      <c r="W20" s="14"/>
      <c r="X20" s="14"/>
      <c r="Y20" s="14"/>
      <c r="Z20" s="14"/>
      <c r="AA20" s="14"/>
      <c r="AB20" s="31"/>
      <c r="AC20" s="31"/>
      <c r="AD20" s="14"/>
      <c r="AE20" s="32"/>
      <c r="AF20" s="17">
        <f t="shared" ref="AF20:AF29" si="8">AE20*F20*C20*E20</f>
        <v>0</v>
      </c>
      <c r="AM20" s="69"/>
      <c r="AO20" s="18"/>
      <c r="AP20" s="33"/>
      <c r="AQ20" s="29"/>
      <c r="AR20" s="18"/>
      <c r="AS20" s="18"/>
      <c r="AT20" s="18"/>
    </row>
    <row r="21" spans="1:46" ht="15" customHeight="1" thickTop="1" thickBot="1" x14ac:dyDescent="0.3">
      <c r="A21" s="8"/>
      <c r="B21" s="34" t="s">
        <v>20</v>
      </c>
      <c r="C21" s="10">
        <v>1</v>
      </c>
      <c r="D21" s="11">
        <v>1100</v>
      </c>
      <c r="E21" s="12">
        <f t="shared" si="6"/>
        <v>1.1000000000000001</v>
      </c>
      <c r="F21" s="60">
        <f t="shared" ref="F21:F29" si="9">6*0.7</f>
        <v>4.1999999999999993</v>
      </c>
      <c r="G21" s="14"/>
      <c r="H21" s="31"/>
      <c r="I21" s="31"/>
      <c r="J21" s="14"/>
      <c r="K21" s="14"/>
      <c r="L21" s="14"/>
      <c r="M21" s="14"/>
      <c r="N21" s="23">
        <f t="shared" ref="N21:T29" si="10">$C21*$E21*$F21/6</f>
        <v>0.76999999999999991</v>
      </c>
      <c r="O21" s="23">
        <f t="shared" si="7"/>
        <v>0.76999999999999991</v>
      </c>
      <c r="P21" s="23">
        <f t="shared" si="7"/>
        <v>0.76999999999999991</v>
      </c>
      <c r="Q21" s="23">
        <f t="shared" si="7"/>
        <v>0.76999999999999991</v>
      </c>
      <c r="R21" s="62"/>
      <c r="S21" s="23">
        <f t="shared" si="7"/>
        <v>0.76999999999999991</v>
      </c>
      <c r="T21" s="23">
        <f t="shared" si="7"/>
        <v>0.76999999999999991</v>
      </c>
      <c r="U21" s="14"/>
      <c r="V21" s="14"/>
      <c r="W21" s="14"/>
      <c r="X21" s="14"/>
      <c r="Y21" s="14"/>
      <c r="Z21" s="14"/>
      <c r="AA21" s="14"/>
      <c r="AB21" s="31"/>
      <c r="AC21" s="31"/>
      <c r="AD21" s="14"/>
      <c r="AE21" s="32"/>
      <c r="AF21" s="17">
        <f t="shared" si="8"/>
        <v>0</v>
      </c>
      <c r="AM21" s="69"/>
      <c r="AO21" s="18"/>
      <c r="AP21" s="33"/>
      <c r="AQ21" s="29"/>
      <c r="AR21" s="18"/>
      <c r="AS21" s="18"/>
      <c r="AT21" s="18"/>
    </row>
    <row r="22" spans="1:46" ht="15" customHeight="1" thickTop="1" thickBot="1" x14ac:dyDescent="0.3">
      <c r="A22" s="8"/>
      <c r="B22" s="34" t="s">
        <v>21</v>
      </c>
      <c r="C22" s="10">
        <v>1</v>
      </c>
      <c r="D22" s="11">
        <v>1100</v>
      </c>
      <c r="E22" s="12">
        <f t="shared" si="6"/>
        <v>1.1000000000000001</v>
      </c>
      <c r="F22" s="60">
        <f t="shared" si="9"/>
        <v>4.1999999999999993</v>
      </c>
      <c r="G22" s="14"/>
      <c r="H22" s="31"/>
      <c r="I22" s="31"/>
      <c r="J22" s="14"/>
      <c r="K22" s="14"/>
      <c r="L22" s="14"/>
      <c r="M22" s="14"/>
      <c r="N22" s="23">
        <f t="shared" si="10"/>
        <v>0.76999999999999991</v>
      </c>
      <c r="O22" s="23">
        <f t="shared" si="7"/>
        <v>0.76999999999999991</v>
      </c>
      <c r="P22" s="23">
        <f t="shared" si="7"/>
        <v>0.76999999999999991</v>
      </c>
      <c r="Q22" s="23">
        <f t="shared" si="7"/>
        <v>0.76999999999999991</v>
      </c>
      <c r="R22" s="62"/>
      <c r="S22" s="23">
        <f t="shared" si="7"/>
        <v>0.76999999999999991</v>
      </c>
      <c r="T22" s="23">
        <f t="shared" si="7"/>
        <v>0.76999999999999991</v>
      </c>
      <c r="U22" s="14"/>
      <c r="V22" s="14"/>
      <c r="W22" s="14"/>
      <c r="X22" s="14"/>
      <c r="Y22" s="14"/>
      <c r="Z22" s="14"/>
      <c r="AA22" s="14"/>
      <c r="AB22" s="31"/>
      <c r="AC22" s="31"/>
      <c r="AD22" s="14"/>
      <c r="AE22" s="32"/>
      <c r="AF22" s="17">
        <f t="shared" si="8"/>
        <v>0</v>
      </c>
      <c r="AM22" s="69"/>
      <c r="AO22" s="18"/>
      <c r="AP22" s="33"/>
      <c r="AQ22" s="29"/>
      <c r="AR22" s="18"/>
      <c r="AS22" s="18"/>
      <c r="AT22" s="18"/>
    </row>
    <row r="23" spans="1:46" ht="15" customHeight="1" thickTop="1" thickBot="1" x14ac:dyDescent="0.3">
      <c r="A23" s="8"/>
      <c r="B23" s="34" t="s">
        <v>22</v>
      </c>
      <c r="C23" s="10">
        <v>1</v>
      </c>
      <c r="D23" s="11">
        <v>1100</v>
      </c>
      <c r="E23" s="12">
        <f t="shared" si="6"/>
        <v>1.1000000000000001</v>
      </c>
      <c r="F23" s="60">
        <f t="shared" si="9"/>
        <v>4.1999999999999993</v>
      </c>
      <c r="G23" s="14"/>
      <c r="H23" s="31"/>
      <c r="I23" s="31"/>
      <c r="J23" s="14"/>
      <c r="K23" s="14"/>
      <c r="L23" s="14"/>
      <c r="M23" s="14"/>
      <c r="N23" s="23">
        <f t="shared" si="10"/>
        <v>0.76999999999999991</v>
      </c>
      <c r="O23" s="23">
        <f t="shared" si="7"/>
        <v>0.76999999999999991</v>
      </c>
      <c r="P23" s="23">
        <f t="shared" si="7"/>
        <v>0.76999999999999991</v>
      </c>
      <c r="Q23" s="23">
        <f t="shared" si="7"/>
        <v>0.76999999999999991</v>
      </c>
      <c r="R23" s="62"/>
      <c r="S23" s="23">
        <f t="shared" si="7"/>
        <v>0.76999999999999991</v>
      </c>
      <c r="T23" s="23">
        <f t="shared" si="7"/>
        <v>0.76999999999999991</v>
      </c>
      <c r="U23" s="14"/>
      <c r="V23" s="14"/>
      <c r="W23" s="14"/>
      <c r="X23" s="14"/>
      <c r="Y23" s="14"/>
      <c r="Z23" s="14"/>
      <c r="AA23" s="14"/>
      <c r="AB23" s="31"/>
      <c r="AC23" s="31"/>
      <c r="AD23" s="14"/>
      <c r="AE23" s="32"/>
      <c r="AF23" s="17">
        <f t="shared" si="8"/>
        <v>0</v>
      </c>
      <c r="AM23" s="69"/>
      <c r="AO23" s="18"/>
      <c r="AP23" s="33"/>
      <c r="AQ23" s="29"/>
      <c r="AR23" s="18"/>
      <c r="AS23" s="18"/>
      <c r="AT23" s="18"/>
    </row>
    <row r="24" spans="1:46" ht="15" customHeight="1" thickTop="1" thickBot="1" x14ac:dyDescent="0.3">
      <c r="A24" s="8"/>
      <c r="B24" s="34" t="s">
        <v>23</v>
      </c>
      <c r="C24" s="10">
        <v>1</v>
      </c>
      <c r="D24" s="11">
        <v>1100</v>
      </c>
      <c r="E24" s="12">
        <f t="shared" si="6"/>
        <v>1.1000000000000001</v>
      </c>
      <c r="F24" s="60">
        <f t="shared" si="9"/>
        <v>4.1999999999999993</v>
      </c>
      <c r="G24" s="14"/>
      <c r="H24" s="31"/>
      <c r="I24" s="31"/>
      <c r="J24" s="14"/>
      <c r="K24" s="14"/>
      <c r="L24" s="14"/>
      <c r="M24" s="14"/>
      <c r="N24" s="23">
        <f t="shared" si="10"/>
        <v>0.76999999999999991</v>
      </c>
      <c r="O24" s="23">
        <f t="shared" si="7"/>
        <v>0.76999999999999991</v>
      </c>
      <c r="P24" s="23">
        <f t="shared" si="7"/>
        <v>0.76999999999999991</v>
      </c>
      <c r="Q24" s="23">
        <f t="shared" si="7"/>
        <v>0.76999999999999991</v>
      </c>
      <c r="R24" s="62"/>
      <c r="S24" s="23">
        <f t="shared" si="7"/>
        <v>0.76999999999999991</v>
      </c>
      <c r="T24" s="23">
        <f t="shared" si="7"/>
        <v>0.76999999999999991</v>
      </c>
      <c r="U24" s="14"/>
      <c r="V24" s="14"/>
      <c r="W24" s="14"/>
      <c r="X24" s="14"/>
      <c r="Y24" s="14"/>
      <c r="Z24" s="14"/>
      <c r="AA24" s="14"/>
      <c r="AB24" s="31"/>
      <c r="AC24" s="31"/>
      <c r="AD24" s="14"/>
      <c r="AE24" s="32"/>
      <c r="AF24" s="17">
        <f t="shared" si="8"/>
        <v>0</v>
      </c>
      <c r="AM24" s="69"/>
      <c r="AO24" s="18"/>
      <c r="AP24" s="33"/>
      <c r="AQ24" s="29"/>
      <c r="AR24" s="18"/>
      <c r="AS24" s="18"/>
      <c r="AT24" s="18"/>
    </row>
    <row r="25" spans="1:46" ht="15" customHeight="1" thickTop="1" thickBot="1" x14ac:dyDescent="0.3">
      <c r="A25" s="8"/>
      <c r="B25" s="34" t="s">
        <v>24</v>
      </c>
      <c r="C25" s="10">
        <v>1</v>
      </c>
      <c r="D25" s="11">
        <v>1100</v>
      </c>
      <c r="E25" s="12">
        <f t="shared" si="6"/>
        <v>1.1000000000000001</v>
      </c>
      <c r="F25" s="60">
        <f t="shared" si="9"/>
        <v>4.1999999999999993</v>
      </c>
      <c r="G25" s="14"/>
      <c r="H25" s="31"/>
      <c r="I25" s="31"/>
      <c r="J25" s="14"/>
      <c r="K25" s="14"/>
      <c r="L25" s="14"/>
      <c r="M25" s="14"/>
      <c r="N25" s="23">
        <f t="shared" si="10"/>
        <v>0.76999999999999991</v>
      </c>
      <c r="O25" s="23">
        <f t="shared" si="7"/>
        <v>0.76999999999999991</v>
      </c>
      <c r="P25" s="23">
        <f t="shared" si="7"/>
        <v>0.76999999999999991</v>
      </c>
      <c r="Q25" s="23">
        <f t="shared" si="7"/>
        <v>0.76999999999999991</v>
      </c>
      <c r="R25" s="62"/>
      <c r="S25" s="23">
        <f t="shared" si="7"/>
        <v>0.76999999999999991</v>
      </c>
      <c r="T25" s="23">
        <f t="shared" si="7"/>
        <v>0.76999999999999991</v>
      </c>
      <c r="U25" s="14"/>
      <c r="V25" s="14"/>
      <c r="W25" s="14"/>
      <c r="X25" s="14"/>
      <c r="Y25" s="14"/>
      <c r="Z25" s="14"/>
      <c r="AA25" s="14"/>
      <c r="AB25" s="31"/>
      <c r="AC25" s="31"/>
      <c r="AD25" s="14"/>
      <c r="AE25" s="32"/>
      <c r="AF25" s="17">
        <f t="shared" si="8"/>
        <v>0</v>
      </c>
      <c r="AM25" s="69"/>
      <c r="AO25" s="18"/>
      <c r="AP25" s="33"/>
      <c r="AQ25" s="29"/>
      <c r="AR25" s="18"/>
      <c r="AS25" s="18"/>
      <c r="AT25" s="18"/>
    </row>
    <row r="26" spans="1:46" ht="15" customHeight="1" thickTop="1" thickBot="1" x14ac:dyDescent="0.3">
      <c r="A26" s="8"/>
      <c r="B26" s="34" t="s">
        <v>25</v>
      </c>
      <c r="C26" s="10">
        <v>0</v>
      </c>
      <c r="D26" s="11">
        <v>0</v>
      </c>
      <c r="E26" s="12">
        <f t="shared" si="6"/>
        <v>0</v>
      </c>
      <c r="F26" s="71">
        <v>0</v>
      </c>
      <c r="G26" s="14"/>
      <c r="H26" s="15"/>
      <c r="I26" s="15"/>
      <c r="J26" s="14"/>
      <c r="K26" s="14"/>
      <c r="L26" s="14"/>
      <c r="M26" s="14"/>
      <c r="N26" s="62"/>
      <c r="P26" s="70"/>
      <c r="Q26" s="62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  <c r="AC26" s="15"/>
      <c r="AD26" s="14"/>
      <c r="AE26" s="16"/>
      <c r="AF26" s="17">
        <f t="shared" si="8"/>
        <v>0</v>
      </c>
      <c r="AM26" s="67"/>
      <c r="AO26" s="18"/>
      <c r="AP26" s="33"/>
      <c r="AQ26" s="29"/>
      <c r="AR26" s="18"/>
      <c r="AS26" s="18"/>
      <c r="AT26" s="18"/>
    </row>
    <row r="27" spans="1:46" ht="15" customHeight="1" thickTop="1" thickBot="1" x14ac:dyDescent="0.3">
      <c r="A27" s="8"/>
      <c r="B27" s="34" t="s">
        <v>26</v>
      </c>
      <c r="C27" s="10">
        <v>0</v>
      </c>
      <c r="D27" s="11">
        <v>0</v>
      </c>
      <c r="E27" s="12">
        <f t="shared" si="6"/>
        <v>0</v>
      </c>
      <c r="F27" s="71">
        <v>0</v>
      </c>
      <c r="G27" s="14"/>
      <c r="H27" s="31"/>
      <c r="I27" s="31"/>
      <c r="J27" s="14"/>
      <c r="K27" s="14"/>
      <c r="L27" s="14"/>
      <c r="M27" s="14"/>
      <c r="N27" s="62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31"/>
      <c r="AC27" s="31"/>
      <c r="AD27" s="14"/>
      <c r="AE27" s="32"/>
      <c r="AF27" s="17">
        <f t="shared" si="8"/>
        <v>0</v>
      </c>
      <c r="AM27" s="69"/>
      <c r="AO27" s="18"/>
      <c r="AP27" s="33"/>
      <c r="AQ27" s="29"/>
      <c r="AR27" s="18"/>
      <c r="AS27" s="18"/>
      <c r="AT27" s="18"/>
    </row>
    <row r="28" spans="1:46" ht="15" customHeight="1" thickTop="1" thickBot="1" x14ac:dyDescent="0.3">
      <c r="A28" s="8"/>
      <c r="B28" s="34" t="s">
        <v>27</v>
      </c>
      <c r="C28" s="10">
        <v>0</v>
      </c>
      <c r="D28" s="11">
        <v>0</v>
      </c>
      <c r="E28" s="12">
        <f t="shared" si="6"/>
        <v>0</v>
      </c>
      <c r="F28" s="71">
        <v>0</v>
      </c>
      <c r="G28" s="14"/>
      <c r="H28" s="31"/>
      <c r="I28" s="31"/>
      <c r="J28" s="14"/>
      <c r="K28" s="14"/>
      <c r="L28" s="14"/>
      <c r="M28" s="14"/>
      <c r="N28" s="62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1"/>
      <c r="AC28" s="31"/>
      <c r="AD28" s="14"/>
      <c r="AE28" s="32"/>
      <c r="AF28" s="17">
        <f t="shared" si="8"/>
        <v>0</v>
      </c>
      <c r="AM28" s="69"/>
      <c r="AO28" s="18"/>
      <c r="AP28" s="33"/>
      <c r="AQ28" s="29"/>
      <c r="AR28" s="18"/>
      <c r="AS28" s="18"/>
      <c r="AT28" s="18"/>
    </row>
    <row r="29" spans="1:46" ht="15" customHeight="1" thickTop="1" thickBot="1" x14ac:dyDescent="0.3">
      <c r="A29" s="8"/>
      <c r="B29" s="34" t="s">
        <v>28</v>
      </c>
      <c r="C29" s="10">
        <v>1</v>
      </c>
      <c r="D29" s="11">
        <v>1100</v>
      </c>
      <c r="E29" s="12">
        <f t="shared" si="6"/>
        <v>1.1000000000000001</v>
      </c>
      <c r="F29" s="60">
        <f t="shared" si="9"/>
        <v>4.1999999999999993</v>
      </c>
      <c r="G29" s="14"/>
      <c r="H29" s="31"/>
      <c r="I29" s="31"/>
      <c r="J29" s="14"/>
      <c r="K29" s="14"/>
      <c r="L29" s="14"/>
      <c r="M29" s="14"/>
      <c r="N29" s="23">
        <f t="shared" si="10"/>
        <v>0.76999999999999991</v>
      </c>
      <c r="O29" s="23">
        <f t="shared" si="10"/>
        <v>0.76999999999999991</v>
      </c>
      <c r="P29" s="23">
        <f t="shared" si="10"/>
        <v>0.76999999999999991</v>
      </c>
      <c r="Q29" s="23">
        <f t="shared" si="10"/>
        <v>0.76999999999999991</v>
      </c>
      <c r="R29" s="62"/>
      <c r="S29" s="23">
        <f t="shared" si="10"/>
        <v>0.76999999999999991</v>
      </c>
      <c r="T29" s="23">
        <f t="shared" si="10"/>
        <v>0.76999999999999991</v>
      </c>
      <c r="U29" s="14"/>
      <c r="V29" s="14"/>
      <c r="W29" s="14"/>
      <c r="X29" s="14"/>
      <c r="Y29" s="14"/>
      <c r="Z29" s="14"/>
      <c r="AA29" s="14"/>
      <c r="AB29" s="31"/>
      <c r="AC29" s="31"/>
      <c r="AD29" s="14"/>
      <c r="AE29" s="32"/>
      <c r="AF29" s="17">
        <f t="shared" si="8"/>
        <v>0</v>
      </c>
      <c r="AM29" s="69"/>
      <c r="AO29" s="18"/>
      <c r="AP29" s="33"/>
      <c r="AQ29" s="29"/>
      <c r="AR29" s="18"/>
      <c r="AS29" s="18"/>
      <c r="AT29" s="18"/>
    </row>
    <row r="30" spans="1:46" ht="15" customHeight="1" thickTop="1" thickBot="1" x14ac:dyDescent="0.3">
      <c r="A30" s="8"/>
      <c r="B30" s="26" t="s">
        <v>29</v>
      </c>
      <c r="C30" s="10"/>
      <c r="D30" s="11"/>
      <c r="E30" s="12"/>
      <c r="F30" s="13"/>
      <c r="G30" s="14"/>
      <c r="H30" s="15"/>
      <c r="I30" s="1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/>
      <c r="AC30" s="15"/>
      <c r="AD30" s="14"/>
      <c r="AE30" s="16"/>
      <c r="AF30" s="17"/>
      <c r="AM30" s="67"/>
      <c r="AO30" s="18"/>
      <c r="AP30" s="18"/>
      <c r="AQ30" s="18"/>
      <c r="AR30" s="18"/>
      <c r="AS30" s="18"/>
      <c r="AT30" s="18"/>
    </row>
    <row r="31" spans="1:46" ht="15" customHeight="1" thickTop="1" thickBot="1" x14ac:dyDescent="0.3">
      <c r="A31" s="8"/>
      <c r="B31" s="34" t="s">
        <v>19</v>
      </c>
      <c r="C31" s="10">
        <v>0</v>
      </c>
      <c r="D31" s="11">
        <v>0</v>
      </c>
      <c r="E31" s="12">
        <f t="shared" ref="E31:E40" si="11">D31/1000</f>
        <v>0</v>
      </c>
      <c r="F31" s="13">
        <v>0</v>
      </c>
      <c r="G31" s="14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/>
      <c r="AC31" s="15"/>
      <c r="AD31" s="14"/>
      <c r="AE31" s="16"/>
      <c r="AF31" s="17">
        <f t="shared" ref="AF31:AF40" si="12">AE31*F31*C31*E31</f>
        <v>0</v>
      </c>
      <c r="AM31" s="67"/>
      <c r="AO31" s="18"/>
      <c r="AP31" s="18"/>
      <c r="AQ31" s="18"/>
      <c r="AR31" s="18"/>
      <c r="AS31" s="18"/>
      <c r="AT31" s="18"/>
    </row>
    <row r="32" spans="1:46" ht="15" customHeight="1" thickTop="1" thickBot="1" x14ac:dyDescent="0.3">
      <c r="A32" s="8"/>
      <c r="B32" s="34" t="s">
        <v>20</v>
      </c>
      <c r="C32" s="10">
        <v>0</v>
      </c>
      <c r="D32" s="11">
        <v>0</v>
      </c>
      <c r="E32" s="12">
        <f t="shared" si="11"/>
        <v>0</v>
      </c>
      <c r="F32" s="13">
        <v>0</v>
      </c>
      <c r="G32" s="14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  <c r="AC32" s="15"/>
      <c r="AD32" s="14"/>
      <c r="AE32" s="16"/>
      <c r="AF32" s="17">
        <f t="shared" si="12"/>
        <v>0</v>
      </c>
      <c r="AM32" s="67"/>
      <c r="AO32" s="18"/>
      <c r="AP32" s="18"/>
      <c r="AQ32" s="18"/>
      <c r="AR32" s="18"/>
      <c r="AS32" s="18"/>
      <c r="AT32" s="18"/>
    </row>
    <row r="33" spans="1:46" ht="15" customHeight="1" thickTop="1" thickBot="1" x14ac:dyDescent="0.3">
      <c r="A33" s="8"/>
      <c r="B33" s="34" t="s">
        <v>21</v>
      </c>
      <c r="C33" s="10">
        <v>0</v>
      </c>
      <c r="D33" s="11">
        <v>0</v>
      </c>
      <c r="E33" s="12">
        <f t="shared" si="11"/>
        <v>0</v>
      </c>
      <c r="F33" s="13">
        <v>0</v>
      </c>
      <c r="G33" s="14"/>
      <c r="H33" s="15"/>
      <c r="I33" s="15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15"/>
      <c r="AD33" s="14"/>
      <c r="AE33" s="16"/>
      <c r="AF33" s="17">
        <f t="shared" si="12"/>
        <v>0</v>
      </c>
      <c r="AM33" s="67"/>
      <c r="AO33" s="18"/>
      <c r="AP33" s="18"/>
      <c r="AQ33" s="18"/>
      <c r="AR33" s="18"/>
      <c r="AS33" s="18"/>
      <c r="AT33" s="18"/>
    </row>
    <row r="34" spans="1:46" ht="15" customHeight="1" thickTop="1" thickBot="1" x14ac:dyDescent="0.3">
      <c r="A34" s="8"/>
      <c r="B34" s="34" t="s">
        <v>22</v>
      </c>
      <c r="C34" s="10">
        <v>0</v>
      </c>
      <c r="D34" s="11">
        <v>0</v>
      </c>
      <c r="E34" s="12">
        <f t="shared" si="11"/>
        <v>0</v>
      </c>
      <c r="F34" s="13">
        <v>0</v>
      </c>
      <c r="G34" s="14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15"/>
      <c r="AD34" s="14"/>
      <c r="AE34" s="16"/>
      <c r="AF34" s="17">
        <f t="shared" si="12"/>
        <v>0</v>
      </c>
      <c r="AM34" s="67"/>
      <c r="AO34" s="18"/>
      <c r="AP34" s="18"/>
      <c r="AQ34" s="18"/>
      <c r="AR34" s="18"/>
      <c r="AS34" s="18"/>
      <c r="AT34" s="18"/>
    </row>
    <row r="35" spans="1:46" ht="15" customHeight="1" thickTop="1" thickBot="1" x14ac:dyDescent="0.3">
      <c r="A35" s="8"/>
      <c r="B35" s="34" t="s">
        <v>23</v>
      </c>
      <c r="C35" s="10">
        <v>0</v>
      </c>
      <c r="D35" s="11">
        <v>0</v>
      </c>
      <c r="E35" s="12">
        <f t="shared" si="11"/>
        <v>0</v>
      </c>
      <c r="F35" s="13">
        <v>0</v>
      </c>
      <c r="G35" s="14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15"/>
      <c r="AD35" s="14"/>
      <c r="AE35" s="16"/>
      <c r="AF35" s="17">
        <f t="shared" si="12"/>
        <v>0</v>
      </c>
      <c r="AM35" s="67"/>
      <c r="AO35" s="18"/>
      <c r="AP35" s="18"/>
      <c r="AQ35" s="18"/>
      <c r="AR35" s="18"/>
      <c r="AS35" s="18"/>
      <c r="AT35" s="18"/>
    </row>
    <row r="36" spans="1:46" ht="15" customHeight="1" thickTop="1" thickBot="1" x14ac:dyDescent="0.3">
      <c r="A36" s="8"/>
      <c r="B36" s="34" t="s">
        <v>24</v>
      </c>
      <c r="C36" s="10">
        <v>0</v>
      </c>
      <c r="D36" s="11">
        <v>0</v>
      </c>
      <c r="E36" s="12">
        <f t="shared" si="11"/>
        <v>0</v>
      </c>
      <c r="F36" s="13">
        <v>0</v>
      </c>
      <c r="G36" s="14"/>
      <c r="H36" s="15"/>
      <c r="I36" s="1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/>
      <c r="AC36" s="15"/>
      <c r="AD36" s="14"/>
      <c r="AE36" s="16"/>
      <c r="AF36" s="17">
        <f t="shared" si="12"/>
        <v>0</v>
      </c>
      <c r="AM36" s="67"/>
      <c r="AO36" s="18"/>
      <c r="AP36" s="18"/>
      <c r="AQ36" s="18"/>
      <c r="AR36" s="18"/>
      <c r="AS36" s="18"/>
      <c r="AT36" s="18"/>
    </row>
    <row r="37" spans="1:46" ht="15" customHeight="1" thickTop="1" thickBot="1" x14ac:dyDescent="0.3">
      <c r="A37" s="8"/>
      <c r="B37" s="34" t="s">
        <v>25</v>
      </c>
      <c r="C37" s="10">
        <v>1</v>
      </c>
      <c r="D37" s="11">
        <v>2000</v>
      </c>
      <c r="E37" s="12">
        <f t="shared" si="11"/>
        <v>2</v>
      </c>
      <c r="F37" s="13">
        <v>4</v>
      </c>
      <c r="G37" s="14"/>
      <c r="H37" s="15"/>
      <c r="I37" s="15"/>
      <c r="J37" s="14"/>
      <c r="K37" s="14"/>
      <c r="L37" s="14"/>
      <c r="M37" s="14"/>
      <c r="N37" s="23">
        <f>+$E$37*$C$37</f>
        <v>2</v>
      </c>
      <c r="O37" s="23">
        <f>+$E$37*$C$37</f>
        <v>2</v>
      </c>
      <c r="P37" s="14"/>
      <c r="Q37" s="14"/>
      <c r="R37" s="14"/>
      <c r="S37" s="14"/>
      <c r="T37" s="23">
        <f>+$E$37*$C$37</f>
        <v>2</v>
      </c>
      <c r="U37" s="23">
        <f>+$E$37*$C$37</f>
        <v>2</v>
      </c>
      <c r="V37" s="14"/>
      <c r="W37" s="14"/>
      <c r="X37" s="14"/>
      <c r="Y37" s="14"/>
      <c r="Z37" s="14"/>
      <c r="AA37" s="14"/>
      <c r="AB37" s="15"/>
      <c r="AC37" s="15"/>
      <c r="AD37" s="14"/>
      <c r="AE37" s="16"/>
      <c r="AF37" s="17">
        <f t="shared" si="12"/>
        <v>0</v>
      </c>
      <c r="AM37" s="67"/>
      <c r="AO37" s="18"/>
      <c r="AP37" s="18"/>
      <c r="AQ37" s="18"/>
      <c r="AR37" s="18"/>
      <c r="AS37" s="18"/>
      <c r="AT37" s="18"/>
    </row>
    <row r="38" spans="1:46" ht="15" customHeight="1" thickTop="1" thickBot="1" x14ac:dyDescent="0.3">
      <c r="A38" s="8"/>
      <c r="B38" s="34" t="s">
        <v>26</v>
      </c>
      <c r="C38" s="10">
        <v>1</v>
      </c>
      <c r="D38" s="11">
        <v>2000</v>
      </c>
      <c r="E38" s="12">
        <f t="shared" si="11"/>
        <v>2</v>
      </c>
      <c r="F38" s="13">
        <v>3</v>
      </c>
      <c r="G38" s="14"/>
      <c r="H38" s="15"/>
      <c r="I38" s="15"/>
      <c r="J38" s="14"/>
      <c r="K38" s="14"/>
      <c r="L38" s="14"/>
      <c r="M38" s="14"/>
      <c r="N38" s="23">
        <f>+$E$38*$C$38</f>
        <v>2</v>
      </c>
      <c r="O38" s="23">
        <f>+$E$38*$C$38</f>
        <v>2</v>
      </c>
      <c r="P38" s="14"/>
      <c r="Q38" s="14"/>
      <c r="R38" s="14"/>
      <c r="S38" s="14"/>
      <c r="T38" s="23">
        <f>+$E$38*$C$38</f>
        <v>2</v>
      </c>
      <c r="U38" s="14"/>
      <c r="V38" s="14"/>
      <c r="W38" s="14"/>
      <c r="X38" s="14"/>
      <c r="Y38" s="14"/>
      <c r="Z38" s="14"/>
      <c r="AA38" s="14"/>
      <c r="AB38" s="15"/>
      <c r="AC38" s="15"/>
      <c r="AD38" s="14"/>
      <c r="AE38" s="16"/>
      <c r="AF38" s="17">
        <f t="shared" si="12"/>
        <v>0</v>
      </c>
      <c r="AM38" s="67"/>
      <c r="AO38" s="18"/>
      <c r="AP38" s="18"/>
      <c r="AQ38" s="18"/>
      <c r="AR38" s="18"/>
      <c r="AS38" s="18"/>
      <c r="AT38" s="18"/>
    </row>
    <row r="39" spans="1:46" ht="15" customHeight="1" thickTop="1" thickBot="1" x14ac:dyDescent="0.3">
      <c r="A39" s="8"/>
      <c r="B39" s="34" t="s">
        <v>27</v>
      </c>
      <c r="C39" s="10">
        <v>0</v>
      </c>
      <c r="D39" s="11">
        <v>0</v>
      </c>
      <c r="E39" s="12">
        <f t="shared" si="11"/>
        <v>0</v>
      </c>
      <c r="F39" s="30">
        <v>0</v>
      </c>
      <c r="G39" s="14"/>
      <c r="H39" s="31"/>
      <c r="I39" s="3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31"/>
      <c r="AC39" s="31"/>
      <c r="AD39" s="14"/>
      <c r="AE39" s="32"/>
      <c r="AF39" s="17">
        <f t="shared" si="12"/>
        <v>0</v>
      </c>
      <c r="AM39" s="69"/>
      <c r="AO39" s="18"/>
      <c r="AP39" s="33"/>
      <c r="AQ39" s="29"/>
      <c r="AR39" s="18"/>
      <c r="AS39" s="18"/>
      <c r="AT39" s="18"/>
    </row>
    <row r="40" spans="1:46" ht="15" customHeight="1" thickTop="1" thickBot="1" x14ac:dyDescent="0.3">
      <c r="A40" s="8"/>
      <c r="B40" s="34" t="s">
        <v>28</v>
      </c>
      <c r="C40" s="10">
        <v>1</v>
      </c>
      <c r="D40" s="11">
        <v>2000</v>
      </c>
      <c r="E40" s="12">
        <f t="shared" si="11"/>
        <v>2</v>
      </c>
      <c r="F40" s="30">
        <v>4</v>
      </c>
      <c r="G40" s="14"/>
      <c r="H40" s="31"/>
      <c r="I40" s="31"/>
      <c r="J40" s="14"/>
      <c r="K40" s="14"/>
      <c r="L40" s="14"/>
      <c r="M40" s="14"/>
      <c r="N40" s="61">
        <f>$E$40*$C$40</f>
        <v>2</v>
      </c>
      <c r="O40" s="61">
        <f>$E$40*$C$40</f>
        <v>2</v>
      </c>
      <c r="P40" s="14"/>
      <c r="Q40" s="14"/>
      <c r="R40" s="14"/>
      <c r="S40" s="14"/>
      <c r="T40" s="61">
        <f>$E$40*$C$40</f>
        <v>2</v>
      </c>
      <c r="U40" s="61">
        <f>$E$40*$C$40</f>
        <v>2</v>
      </c>
      <c r="V40" s="14"/>
      <c r="W40" s="14"/>
      <c r="X40" s="14"/>
      <c r="Y40" s="14"/>
      <c r="Z40" s="14"/>
      <c r="AA40" s="14"/>
      <c r="AB40" s="31"/>
      <c r="AC40" s="31"/>
      <c r="AD40" s="14"/>
      <c r="AE40" s="32"/>
      <c r="AF40" s="17">
        <f t="shared" si="12"/>
        <v>0</v>
      </c>
      <c r="AM40" s="69"/>
      <c r="AO40" s="18"/>
      <c r="AP40" s="33"/>
      <c r="AQ40" s="29"/>
      <c r="AR40" s="18"/>
      <c r="AS40" s="18"/>
      <c r="AT40" s="18"/>
    </row>
    <row r="41" spans="1:46" ht="15" customHeight="1" thickTop="1" thickBot="1" x14ac:dyDescent="0.3">
      <c r="A41" s="8"/>
      <c r="B41" s="26" t="s">
        <v>30</v>
      </c>
      <c r="C41" s="10"/>
      <c r="D41" s="11"/>
      <c r="E41" s="12"/>
      <c r="F41" s="13"/>
      <c r="G41" s="14"/>
      <c r="H41" s="15"/>
      <c r="I41" s="15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/>
      <c r="AC41" s="15"/>
      <c r="AD41" s="14"/>
      <c r="AE41" s="16"/>
      <c r="AF41" s="17"/>
      <c r="AM41" s="67"/>
      <c r="AO41" s="18"/>
      <c r="AP41" s="18"/>
      <c r="AQ41" s="18"/>
      <c r="AR41" s="18"/>
      <c r="AS41" s="18"/>
      <c r="AT41" s="18"/>
    </row>
    <row r="42" spans="1:46" ht="15" customHeight="1" thickTop="1" thickBot="1" x14ac:dyDescent="0.3">
      <c r="A42" s="8"/>
      <c r="B42" s="34" t="s">
        <v>19</v>
      </c>
      <c r="C42" s="10">
        <v>1</v>
      </c>
      <c r="D42" s="11">
        <v>167</v>
      </c>
      <c r="E42" s="12">
        <f t="shared" ref="E42:E51" si="13">D42/1000</f>
        <v>0.16700000000000001</v>
      </c>
      <c r="F42" s="13">
        <v>0</v>
      </c>
      <c r="G42" s="14"/>
      <c r="H42" s="15"/>
      <c r="I42" s="15"/>
      <c r="J42" s="14"/>
      <c r="K42" s="14"/>
      <c r="L42" s="14"/>
      <c r="M42" s="14"/>
      <c r="N42" s="14"/>
      <c r="O42" s="62"/>
      <c r="P42" s="62"/>
      <c r="Q42" s="62"/>
      <c r="R42" s="62"/>
      <c r="S42" s="62"/>
      <c r="T42" s="62"/>
      <c r="U42" s="62"/>
      <c r="V42" s="62"/>
      <c r="W42" s="62"/>
      <c r="X42" s="14"/>
      <c r="Y42" s="14"/>
      <c r="Z42" s="14"/>
      <c r="AA42" s="14"/>
      <c r="AB42" s="15"/>
      <c r="AC42" s="15"/>
      <c r="AD42" s="14"/>
      <c r="AE42" s="16"/>
      <c r="AF42" s="17">
        <f t="shared" ref="AF42:AF60" si="14">AE42*F42*C42*E42</f>
        <v>0</v>
      </c>
      <c r="AM42" s="67"/>
      <c r="AO42" s="18"/>
      <c r="AP42" s="18"/>
      <c r="AQ42" s="18"/>
      <c r="AR42" s="18"/>
      <c r="AS42" s="18"/>
      <c r="AT42" s="18"/>
    </row>
    <row r="43" spans="1:46" ht="15" customHeight="1" thickTop="1" thickBot="1" x14ac:dyDescent="0.3">
      <c r="A43" s="8"/>
      <c r="B43" s="34" t="s">
        <v>20</v>
      </c>
      <c r="C43" s="10">
        <v>1</v>
      </c>
      <c r="D43" s="11">
        <v>167</v>
      </c>
      <c r="E43" s="12">
        <f t="shared" si="13"/>
        <v>0.16700000000000001</v>
      </c>
      <c r="F43" s="13">
        <v>0</v>
      </c>
      <c r="G43" s="14"/>
      <c r="H43" s="15"/>
      <c r="I43" s="15"/>
      <c r="J43" s="14"/>
      <c r="K43" s="14"/>
      <c r="L43" s="14"/>
      <c r="M43" s="14"/>
      <c r="N43" s="14"/>
      <c r="O43" s="62"/>
      <c r="P43" s="62"/>
      <c r="Q43" s="62"/>
      <c r="R43" s="62"/>
      <c r="S43" s="62"/>
      <c r="T43" s="62"/>
      <c r="U43" s="62"/>
      <c r="V43" s="62"/>
      <c r="W43" s="62"/>
      <c r="X43" s="14"/>
      <c r="Y43" s="14"/>
      <c r="Z43" s="14"/>
      <c r="AA43" s="14"/>
      <c r="AB43" s="15"/>
      <c r="AC43" s="15"/>
      <c r="AD43" s="14"/>
      <c r="AE43" s="16"/>
      <c r="AF43" s="17">
        <f t="shared" si="14"/>
        <v>0</v>
      </c>
      <c r="AM43" s="67"/>
      <c r="AO43" s="18"/>
      <c r="AP43" s="18"/>
      <c r="AQ43" s="18"/>
      <c r="AR43" s="18"/>
      <c r="AS43" s="18"/>
      <c r="AT43" s="18"/>
    </row>
    <row r="44" spans="1:46" ht="15" customHeight="1" thickTop="1" thickBot="1" x14ac:dyDescent="0.3">
      <c r="A44" s="8"/>
      <c r="B44" s="34" t="s">
        <v>21</v>
      </c>
      <c r="C44" s="10">
        <v>1</v>
      </c>
      <c r="D44" s="11">
        <v>167</v>
      </c>
      <c r="E44" s="12">
        <f t="shared" si="13"/>
        <v>0.16700000000000001</v>
      </c>
      <c r="F44" s="13">
        <v>0</v>
      </c>
      <c r="G44" s="14"/>
      <c r="H44" s="15"/>
      <c r="I44" s="15"/>
      <c r="J44" s="14"/>
      <c r="K44" s="14"/>
      <c r="L44" s="14"/>
      <c r="M44" s="14"/>
      <c r="N44" s="14"/>
      <c r="O44" s="62"/>
      <c r="P44" s="62"/>
      <c r="Q44" s="62"/>
      <c r="R44" s="62"/>
      <c r="S44" s="62"/>
      <c r="T44" s="62"/>
      <c r="U44" s="62"/>
      <c r="V44" s="62"/>
      <c r="W44" s="62"/>
      <c r="X44" s="14"/>
      <c r="Y44" s="14"/>
      <c r="Z44" s="14"/>
      <c r="AA44" s="14"/>
      <c r="AB44" s="15"/>
      <c r="AC44" s="15"/>
      <c r="AD44" s="14"/>
      <c r="AE44" s="16"/>
      <c r="AF44" s="17">
        <f t="shared" si="14"/>
        <v>0</v>
      </c>
      <c r="AM44" s="67"/>
      <c r="AO44" s="18"/>
      <c r="AP44" s="18"/>
      <c r="AQ44" s="18"/>
      <c r="AR44" s="18"/>
      <c r="AS44" s="18"/>
      <c r="AT44" s="18"/>
    </row>
    <row r="45" spans="1:46" ht="15" customHeight="1" thickTop="1" thickBot="1" x14ac:dyDescent="0.3">
      <c r="A45" s="8"/>
      <c r="B45" s="34" t="s">
        <v>22</v>
      </c>
      <c r="C45" s="10">
        <v>1</v>
      </c>
      <c r="D45" s="11">
        <v>167</v>
      </c>
      <c r="E45" s="12">
        <f t="shared" si="13"/>
        <v>0.16700000000000001</v>
      </c>
      <c r="F45" s="13">
        <v>0</v>
      </c>
      <c r="G45" s="14"/>
      <c r="H45" s="15"/>
      <c r="I45" s="15"/>
      <c r="J45" s="14"/>
      <c r="K45" s="14"/>
      <c r="L45" s="14"/>
      <c r="M45" s="14"/>
      <c r="N45" s="14"/>
      <c r="O45" s="62"/>
      <c r="P45" s="62"/>
      <c r="Q45" s="62"/>
      <c r="R45" s="62"/>
      <c r="S45" s="62"/>
      <c r="T45" s="62"/>
      <c r="U45" s="62"/>
      <c r="V45" s="62"/>
      <c r="W45" s="62"/>
      <c r="X45" s="14"/>
      <c r="Y45" s="14"/>
      <c r="Z45" s="14"/>
      <c r="AA45" s="14"/>
      <c r="AB45" s="15"/>
      <c r="AC45" s="15"/>
      <c r="AD45" s="14"/>
      <c r="AE45" s="16"/>
      <c r="AF45" s="17">
        <f t="shared" si="14"/>
        <v>0</v>
      </c>
      <c r="AM45" s="67"/>
      <c r="AO45" s="18"/>
      <c r="AP45" s="18"/>
      <c r="AQ45" s="18"/>
      <c r="AR45" s="18"/>
      <c r="AS45" s="18"/>
      <c r="AT45" s="18"/>
    </row>
    <row r="46" spans="1:46" ht="15" customHeight="1" thickTop="1" thickBot="1" x14ac:dyDescent="0.3">
      <c r="A46" s="8"/>
      <c r="B46" s="34" t="s">
        <v>23</v>
      </c>
      <c r="C46" s="10">
        <v>1</v>
      </c>
      <c r="D46" s="11">
        <v>167</v>
      </c>
      <c r="E46" s="12">
        <f t="shared" si="13"/>
        <v>0.16700000000000001</v>
      </c>
      <c r="F46" s="13">
        <v>0</v>
      </c>
      <c r="G46" s="14"/>
      <c r="H46" s="15"/>
      <c r="I46" s="15"/>
      <c r="J46" s="14"/>
      <c r="K46" s="14"/>
      <c r="L46" s="14"/>
      <c r="M46" s="14"/>
      <c r="N46" s="14"/>
      <c r="O46" s="62"/>
      <c r="P46" s="62"/>
      <c r="Q46" s="62"/>
      <c r="R46" s="62"/>
      <c r="S46" s="62"/>
      <c r="T46" s="62"/>
      <c r="U46" s="62"/>
      <c r="V46" s="62"/>
      <c r="W46" s="62"/>
      <c r="X46" s="14"/>
      <c r="Y46" s="14"/>
      <c r="Z46" s="14"/>
      <c r="AA46" s="14"/>
      <c r="AB46" s="15"/>
      <c r="AC46" s="15"/>
      <c r="AD46" s="14"/>
      <c r="AE46" s="16"/>
      <c r="AF46" s="17">
        <f t="shared" si="14"/>
        <v>0</v>
      </c>
      <c r="AM46" s="67"/>
      <c r="AO46" s="18"/>
      <c r="AP46" s="18"/>
      <c r="AQ46" s="18"/>
      <c r="AR46" s="18"/>
      <c r="AS46" s="18"/>
      <c r="AT46" s="18"/>
    </row>
    <row r="47" spans="1:46" ht="15" customHeight="1" thickTop="1" thickBot="1" x14ac:dyDescent="0.3">
      <c r="A47" s="8"/>
      <c r="B47" s="34" t="s">
        <v>24</v>
      </c>
      <c r="C47" s="10">
        <v>1</v>
      </c>
      <c r="D47" s="11">
        <v>167</v>
      </c>
      <c r="E47" s="12">
        <f t="shared" si="13"/>
        <v>0.16700000000000001</v>
      </c>
      <c r="F47" s="13">
        <v>0</v>
      </c>
      <c r="G47" s="14"/>
      <c r="H47" s="15"/>
      <c r="I47" s="15"/>
      <c r="J47" s="14"/>
      <c r="K47" s="14"/>
      <c r="L47" s="14"/>
      <c r="M47" s="14"/>
      <c r="N47" s="14"/>
      <c r="O47" s="62"/>
      <c r="P47" s="62"/>
      <c r="Q47" s="62"/>
      <c r="R47" s="62"/>
      <c r="S47" s="62"/>
      <c r="T47" s="62"/>
      <c r="U47" s="62"/>
      <c r="V47" s="62"/>
      <c r="W47" s="62"/>
      <c r="X47" s="14"/>
      <c r="Y47" s="14"/>
      <c r="Z47" s="14"/>
      <c r="AA47" s="14"/>
      <c r="AB47" s="15"/>
      <c r="AC47" s="15"/>
      <c r="AD47" s="14"/>
      <c r="AE47" s="16"/>
      <c r="AF47" s="17">
        <f t="shared" si="14"/>
        <v>0</v>
      </c>
      <c r="AM47" s="67"/>
      <c r="AO47" s="18"/>
      <c r="AP47" s="18"/>
      <c r="AQ47" s="18"/>
      <c r="AR47" s="18"/>
      <c r="AS47" s="18"/>
      <c r="AT47" s="18"/>
    </row>
    <row r="48" spans="1:46" ht="15" customHeight="1" thickTop="1" thickBot="1" x14ac:dyDescent="0.3">
      <c r="A48" s="8"/>
      <c r="B48" s="34" t="s">
        <v>25</v>
      </c>
      <c r="C48" s="10">
        <v>1</v>
      </c>
      <c r="D48" s="11">
        <v>57</v>
      </c>
      <c r="E48" s="12">
        <f t="shared" si="13"/>
        <v>5.7000000000000002E-2</v>
      </c>
      <c r="F48" s="13">
        <v>0</v>
      </c>
      <c r="G48" s="14"/>
      <c r="H48" s="15"/>
      <c r="I48" s="15"/>
      <c r="J48" s="14"/>
      <c r="K48" s="14"/>
      <c r="L48" s="14"/>
      <c r="M48" s="14"/>
      <c r="N48" s="14"/>
      <c r="O48" s="62"/>
      <c r="P48" s="62"/>
      <c r="Q48" s="62"/>
      <c r="R48" s="62"/>
      <c r="S48" s="62"/>
      <c r="T48" s="62"/>
      <c r="U48" s="62"/>
      <c r="V48" s="62"/>
      <c r="W48" s="62"/>
      <c r="X48" s="14"/>
      <c r="Y48" s="14"/>
      <c r="Z48" s="14"/>
      <c r="AA48" s="14"/>
      <c r="AB48" s="15"/>
      <c r="AC48" s="15"/>
      <c r="AD48" s="14"/>
      <c r="AE48" s="16"/>
      <c r="AF48" s="17">
        <f t="shared" si="14"/>
        <v>0</v>
      </c>
      <c r="AM48" s="67"/>
      <c r="AO48" s="18"/>
      <c r="AP48" s="18"/>
      <c r="AQ48" s="18"/>
      <c r="AR48" s="18"/>
      <c r="AS48" s="18"/>
      <c r="AT48" s="18"/>
    </row>
    <row r="49" spans="1:46" ht="15" customHeight="1" thickTop="1" thickBot="1" x14ac:dyDescent="0.3">
      <c r="A49" s="8"/>
      <c r="B49" s="34" t="s">
        <v>26</v>
      </c>
      <c r="C49" s="10">
        <v>1</v>
      </c>
      <c r="D49" s="11">
        <v>57</v>
      </c>
      <c r="E49" s="12">
        <f t="shared" si="13"/>
        <v>5.7000000000000002E-2</v>
      </c>
      <c r="F49" s="13">
        <v>0</v>
      </c>
      <c r="G49" s="14"/>
      <c r="H49" s="15"/>
      <c r="I49" s="15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  <c r="AC49" s="15"/>
      <c r="AD49" s="14"/>
      <c r="AE49" s="16"/>
      <c r="AF49" s="17">
        <f t="shared" si="14"/>
        <v>0</v>
      </c>
      <c r="AM49" s="67"/>
      <c r="AO49" s="18"/>
      <c r="AP49" s="18"/>
      <c r="AQ49" s="18"/>
      <c r="AR49" s="18"/>
      <c r="AS49" s="18"/>
      <c r="AT49" s="18"/>
    </row>
    <row r="50" spans="1:46" ht="15.75" customHeight="1" thickTop="1" thickBot="1" x14ac:dyDescent="0.3">
      <c r="A50" s="8"/>
      <c r="B50" s="34" t="s">
        <v>27</v>
      </c>
      <c r="C50" s="10">
        <v>0</v>
      </c>
      <c r="D50" s="11">
        <v>0</v>
      </c>
      <c r="E50" s="12">
        <f t="shared" si="13"/>
        <v>0</v>
      </c>
      <c r="F50" s="30">
        <v>0</v>
      </c>
      <c r="G50" s="14"/>
      <c r="H50" s="31"/>
      <c r="I50" s="31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1"/>
      <c r="AC50" s="31"/>
      <c r="AD50" s="14"/>
      <c r="AE50" s="32"/>
      <c r="AF50" s="17">
        <f t="shared" si="14"/>
        <v>0</v>
      </c>
      <c r="AM50" s="69"/>
      <c r="AO50" s="18"/>
      <c r="AP50" s="33"/>
      <c r="AQ50" s="29"/>
      <c r="AR50" s="18"/>
      <c r="AS50" s="18"/>
      <c r="AT50" s="18"/>
    </row>
    <row r="51" spans="1:46" ht="15" customHeight="1" thickTop="1" thickBot="1" x14ac:dyDescent="0.3">
      <c r="A51" s="8"/>
      <c r="B51" s="34" t="s">
        <v>28</v>
      </c>
      <c r="C51" s="10">
        <v>1</v>
      </c>
      <c r="D51" s="11">
        <v>57</v>
      </c>
      <c r="E51" s="12">
        <f t="shared" si="13"/>
        <v>5.7000000000000002E-2</v>
      </c>
      <c r="F51" s="30">
        <v>0</v>
      </c>
      <c r="G51" s="14"/>
      <c r="H51" s="31"/>
      <c r="I51" s="31"/>
      <c r="J51" s="14"/>
      <c r="K51" s="14"/>
      <c r="L51" s="14"/>
      <c r="M51" s="14"/>
      <c r="N51" s="14"/>
      <c r="O51" s="62"/>
      <c r="P51" s="62"/>
      <c r="Q51" s="62"/>
      <c r="R51" s="62"/>
      <c r="S51" s="62"/>
      <c r="T51" s="62"/>
      <c r="U51" s="62"/>
      <c r="V51" s="62"/>
      <c r="W51" s="14"/>
      <c r="X51" s="14"/>
      <c r="Y51" s="14"/>
      <c r="Z51" s="14"/>
      <c r="AA51" s="14"/>
      <c r="AB51" s="31"/>
      <c r="AC51" s="31"/>
      <c r="AD51" s="14"/>
      <c r="AE51" s="32"/>
      <c r="AF51" s="17">
        <f t="shared" si="14"/>
        <v>0</v>
      </c>
      <c r="AM51" s="69"/>
      <c r="AO51" s="18"/>
      <c r="AP51" s="33"/>
      <c r="AQ51" s="29"/>
      <c r="AR51" s="18"/>
      <c r="AS51" s="18"/>
      <c r="AT51" s="18"/>
    </row>
    <row r="52" spans="1:46" ht="15" customHeight="1" thickTop="1" thickBot="1" x14ac:dyDescent="0.3">
      <c r="A52" s="8"/>
      <c r="B52" s="35" t="s">
        <v>31</v>
      </c>
      <c r="C52" s="10"/>
      <c r="D52" s="11"/>
      <c r="E52" s="12"/>
      <c r="F52" s="13"/>
      <c r="G52" s="14"/>
      <c r="H52" s="14"/>
      <c r="I52" s="14"/>
      <c r="J52" s="14"/>
      <c r="K52" s="14"/>
      <c r="L52" s="14"/>
      <c r="M52" s="62"/>
      <c r="N52" s="63"/>
      <c r="O52" s="63"/>
      <c r="P52" s="63"/>
      <c r="Q52" s="63"/>
      <c r="R52" s="62"/>
      <c r="S52" s="62"/>
      <c r="T52" s="62"/>
      <c r="U52" s="62"/>
      <c r="V52" s="62"/>
      <c r="W52" s="62"/>
      <c r="X52" s="14"/>
      <c r="Y52" s="14"/>
      <c r="Z52" s="14"/>
      <c r="AA52" s="14"/>
      <c r="AB52" s="14"/>
      <c r="AC52" s="14"/>
      <c r="AD52" s="14"/>
      <c r="AE52" s="16"/>
      <c r="AF52" s="17"/>
      <c r="AM52" s="67"/>
    </row>
    <row r="53" spans="1:46" ht="15" customHeight="1" thickTop="1" thickBot="1" x14ac:dyDescent="0.3">
      <c r="A53" s="8"/>
      <c r="B53" s="36" t="s">
        <v>32</v>
      </c>
      <c r="C53" s="10">
        <v>1</v>
      </c>
      <c r="D53" s="11">
        <v>60</v>
      </c>
      <c r="E53" s="12">
        <f t="shared" ref="E53:E60" si="15">D53/1000</f>
        <v>0.06</v>
      </c>
      <c r="F53" s="13">
        <v>5</v>
      </c>
      <c r="G53" s="14"/>
      <c r="H53" s="14"/>
      <c r="I53" s="14"/>
      <c r="J53" s="14"/>
      <c r="K53" s="14"/>
      <c r="L53" s="14"/>
      <c r="M53" s="14"/>
      <c r="N53" s="61">
        <f>$C53*$E53</f>
        <v>0.06</v>
      </c>
      <c r="O53" s="61">
        <f t="shared" ref="O53:Q53" si="16">$C53*$E53</f>
        <v>0.06</v>
      </c>
      <c r="P53" s="61">
        <f t="shared" si="16"/>
        <v>0.06</v>
      </c>
      <c r="Q53" s="61">
        <f t="shared" si="16"/>
        <v>0.06</v>
      </c>
      <c r="R53" s="14"/>
      <c r="S53" s="14"/>
      <c r="T53" s="14"/>
      <c r="U53" s="14"/>
      <c r="V53" s="14"/>
      <c r="W53" s="61">
        <f>C53*E53</f>
        <v>0.06</v>
      </c>
      <c r="X53" s="14"/>
      <c r="Y53" s="14"/>
      <c r="Z53" s="14"/>
      <c r="AA53" s="14"/>
      <c r="AB53" s="14"/>
      <c r="AC53" s="14"/>
      <c r="AD53" s="14"/>
      <c r="AE53" s="16"/>
      <c r="AF53" s="17">
        <f t="shared" si="14"/>
        <v>0</v>
      </c>
      <c r="AM53" s="67"/>
    </row>
    <row r="54" spans="1:46" ht="15" customHeight="1" thickTop="1" thickBot="1" x14ac:dyDescent="0.3">
      <c r="A54" s="8"/>
      <c r="B54" s="34" t="s">
        <v>19</v>
      </c>
      <c r="C54" s="10">
        <v>0</v>
      </c>
      <c r="D54" s="11">
        <v>0</v>
      </c>
      <c r="E54" s="12">
        <f t="shared" si="15"/>
        <v>0</v>
      </c>
      <c r="F54" s="13">
        <v>0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6"/>
      <c r="AF54" s="17">
        <f t="shared" si="14"/>
        <v>0</v>
      </c>
      <c r="AM54" s="67"/>
    </row>
    <row r="55" spans="1:46" ht="15" customHeight="1" thickTop="1" thickBot="1" x14ac:dyDescent="0.3">
      <c r="A55" s="8"/>
      <c r="B55" s="34" t="s">
        <v>20</v>
      </c>
      <c r="C55" s="10">
        <v>0</v>
      </c>
      <c r="D55" s="11">
        <v>0</v>
      </c>
      <c r="E55" s="12">
        <f t="shared" si="15"/>
        <v>0</v>
      </c>
      <c r="F55" s="13">
        <v>0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6"/>
      <c r="AF55" s="17">
        <f t="shared" si="14"/>
        <v>0</v>
      </c>
      <c r="AM55" s="67"/>
    </row>
    <row r="56" spans="1:46" ht="15" customHeight="1" thickTop="1" thickBot="1" x14ac:dyDescent="0.3">
      <c r="A56" s="8"/>
      <c r="B56" s="34" t="s">
        <v>21</v>
      </c>
      <c r="C56" s="10">
        <v>0</v>
      </c>
      <c r="D56" s="11">
        <v>0</v>
      </c>
      <c r="E56" s="12">
        <f t="shared" si="15"/>
        <v>0</v>
      </c>
      <c r="F56" s="30">
        <v>0</v>
      </c>
      <c r="G56" s="14"/>
      <c r="H56" s="37"/>
      <c r="I56" s="37"/>
      <c r="J56" s="37"/>
      <c r="K56" s="37"/>
      <c r="L56" s="37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37"/>
      <c r="AB56" s="37"/>
      <c r="AC56" s="37"/>
      <c r="AD56" s="14"/>
      <c r="AE56" s="32"/>
      <c r="AF56" s="17">
        <f t="shared" si="14"/>
        <v>0</v>
      </c>
      <c r="AM56" s="69"/>
    </row>
    <row r="57" spans="1:46" ht="15" customHeight="1" thickTop="1" thickBot="1" x14ac:dyDescent="0.3">
      <c r="A57" s="8"/>
      <c r="B57" s="34" t="s">
        <v>22</v>
      </c>
      <c r="C57" s="10">
        <v>0</v>
      </c>
      <c r="D57" s="11">
        <v>0</v>
      </c>
      <c r="E57" s="12">
        <f t="shared" si="15"/>
        <v>0</v>
      </c>
      <c r="F57" s="30">
        <v>0</v>
      </c>
      <c r="G57" s="14"/>
      <c r="H57" s="37"/>
      <c r="I57" s="37"/>
      <c r="J57" s="37"/>
      <c r="K57" s="37"/>
      <c r="L57" s="37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37"/>
      <c r="Y57" s="37"/>
      <c r="Z57" s="37"/>
      <c r="AA57" s="37"/>
      <c r="AB57" s="37"/>
      <c r="AC57" s="37"/>
      <c r="AD57" s="14"/>
      <c r="AE57" s="32"/>
      <c r="AF57" s="17">
        <f t="shared" si="14"/>
        <v>0</v>
      </c>
      <c r="AM57" s="69"/>
    </row>
    <row r="58" spans="1:46" ht="15" customHeight="1" thickTop="1" thickBot="1" x14ac:dyDescent="0.3">
      <c r="A58" s="8"/>
      <c r="B58" s="34" t="s">
        <v>23</v>
      </c>
      <c r="C58" s="10">
        <v>0</v>
      </c>
      <c r="D58" s="11">
        <v>0</v>
      </c>
      <c r="E58" s="12">
        <f t="shared" si="15"/>
        <v>0</v>
      </c>
      <c r="F58" s="30">
        <v>0</v>
      </c>
      <c r="G58" s="14"/>
      <c r="H58" s="37"/>
      <c r="I58" s="37"/>
      <c r="J58" s="37"/>
      <c r="K58" s="37"/>
      <c r="L58" s="37"/>
      <c r="M58" s="14"/>
      <c r="R58" s="14"/>
      <c r="S58" s="14"/>
      <c r="T58" s="14"/>
      <c r="U58" s="14"/>
      <c r="V58" s="14"/>
      <c r="W58" s="14"/>
      <c r="X58" s="37"/>
      <c r="Y58" s="37"/>
      <c r="Z58" s="37"/>
      <c r="AA58" s="37"/>
      <c r="AB58" s="37"/>
      <c r="AC58" s="37"/>
      <c r="AD58" s="14"/>
      <c r="AE58" s="32"/>
      <c r="AF58" s="17">
        <f t="shared" si="14"/>
        <v>0</v>
      </c>
      <c r="AM58" s="69"/>
    </row>
    <row r="59" spans="1:46" ht="15" customHeight="1" thickTop="1" thickBot="1" x14ac:dyDescent="0.3">
      <c r="A59" s="8"/>
      <c r="B59" s="38" t="s">
        <v>33</v>
      </c>
      <c r="C59" s="10">
        <v>1</v>
      </c>
      <c r="D59" s="11">
        <v>60</v>
      </c>
      <c r="E59" s="12">
        <f t="shared" si="15"/>
        <v>0.06</v>
      </c>
      <c r="F59" s="39">
        <v>4</v>
      </c>
      <c r="G59" s="14"/>
      <c r="H59" s="37"/>
      <c r="I59" s="37"/>
      <c r="J59" s="37"/>
      <c r="K59" s="37"/>
      <c r="L59" s="37"/>
      <c r="M59" s="14"/>
      <c r="N59" s="23">
        <f>$C59*$E59</f>
        <v>0.06</v>
      </c>
      <c r="O59" s="23">
        <f t="shared" ref="O59:Q59" si="17">$C59*$E59</f>
        <v>0.06</v>
      </c>
      <c r="P59" s="23">
        <f t="shared" si="17"/>
        <v>0.06</v>
      </c>
      <c r="Q59" s="23">
        <f t="shared" si="17"/>
        <v>0.06</v>
      </c>
      <c r="R59" s="14"/>
      <c r="S59" s="14"/>
      <c r="T59" s="14"/>
      <c r="U59" s="14"/>
      <c r="V59" s="14"/>
      <c r="W59" s="62"/>
      <c r="X59" s="37"/>
      <c r="Y59" s="37"/>
      <c r="Z59" s="37"/>
      <c r="AA59" s="37"/>
      <c r="AB59" s="37"/>
      <c r="AC59" s="37"/>
      <c r="AD59" s="14"/>
      <c r="AE59" s="32"/>
      <c r="AF59" s="17">
        <f t="shared" si="14"/>
        <v>0</v>
      </c>
      <c r="AM59" s="69"/>
    </row>
    <row r="60" spans="1:46" ht="15" customHeight="1" thickTop="1" thickBot="1" x14ac:dyDescent="0.3">
      <c r="A60" s="8"/>
      <c r="B60" s="38" t="s">
        <v>34</v>
      </c>
      <c r="C60" s="10">
        <v>0</v>
      </c>
      <c r="D60" s="11">
        <v>0</v>
      </c>
      <c r="E60" s="12">
        <f t="shared" si="15"/>
        <v>0</v>
      </c>
      <c r="F60" s="39">
        <v>0</v>
      </c>
      <c r="G60" s="14"/>
      <c r="H60" s="37"/>
      <c r="I60" s="37"/>
      <c r="J60" s="37"/>
      <c r="K60" s="37"/>
      <c r="L60" s="37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37"/>
      <c r="Y60" s="37"/>
      <c r="Z60" s="37"/>
      <c r="AA60" s="37"/>
      <c r="AB60" s="37"/>
      <c r="AC60" s="37"/>
      <c r="AD60" s="14"/>
      <c r="AE60" s="32"/>
      <c r="AF60" s="17">
        <f t="shared" si="14"/>
        <v>0</v>
      </c>
      <c r="AM60" s="69"/>
    </row>
    <row r="61" spans="1:46" ht="16.5" customHeight="1" thickTop="1" thickBot="1" x14ac:dyDescent="0.3">
      <c r="A61" s="3"/>
      <c r="B61" s="40" t="s">
        <v>35</v>
      </c>
      <c r="C61" s="10"/>
      <c r="D61" s="41"/>
      <c r="E61" s="12"/>
      <c r="F61" s="30"/>
      <c r="G61" s="14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14"/>
      <c r="AE61" s="32"/>
      <c r="AF61" s="17"/>
      <c r="AM61" s="69"/>
      <c r="AO61" s="18"/>
      <c r="AP61" s="18"/>
      <c r="AQ61" s="18"/>
      <c r="AR61" s="18"/>
      <c r="AS61" s="18"/>
      <c r="AT61" s="18"/>
    </row>
    <row r="62" spans="1:46" ht="16.5" customHeight="1" thickTop="1" thickBot="1" x14ac:dyDescent="0.3">
      <c r="A62" s="3"/>
      <c r="B62" s="42" t="s">
        <v>36</v>
      </c>
      <c r="C62" s="10">
        <v>0</v>
      </c>
      <c r="D62" s="11">
        <v>0</v>
      </c>
      <c r="E62" s="12">
        <f t="shared" ref="E62:E68" si="18">D62/1000</f>
        <v>0</v>
      </c>
      <c r="F62" s="30">
        <v>0</v>
      </c>
      <c r="G62" s="14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14"/>
      <c r="AE62" s="32"/>
      <c r="AF62" s="17">
        <f t="shared" ref="AF62:AF78" si="19">AE62*F62*C62*E62</f>
        <v>0</v>
      </c>
      <c r="AM62" s="69"/>
      <c r="AO62" s="18"/>
      <c r="AP62" s="18"/>
      <c r="AQ62" s="18"/>
      <c r="AR62" s="18"/>
      <c r="AS62" s="18"/>
      <c r="AT62" s="18"/>
    </row>
    <row r="63" spans="1:46" ht="16.5" customHeight="1" thickTop="1" thickBot="1" x14ac:dyDescent="0.3">
      <c r="A63" s="3"/>
      <c r="B63" s="34" t="s">
        <v>20</v>
      </c>
      <c r="C63" s="10">
        <v>0</v>
      </c>
      <c r="D63" s="11">
        <v>0</v>
      </c>
      <c r="E63" s="12">
        <f t="shared" si="18"/>
        <v>0</v>
      </c>
      <c r="F63" s="30">
        <v>0</v>
      </c>
      <c r="G63" s="14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4"/>
      <c r="AE63" s="32"/>
      <c r="AF63" s="17">
        <f t="shared" si="19"/>
        <v>0</v>
      </c>
      <c r="AM63" s="69"/>
      <c r="AO63" s="18"/>
      <c r="AP63" s="18"/>
      <c r="AQ63" s="18"/>
      <c r="AR63" s="18"/>
      <c r="AS63" s="18"/>
      <c r="AT63" s="18"/>
    </row>
    <row r="64" spans="1:46" ht="16.5" customHeight="1" thickTop="1" thickBot="1" x14ac:dyDescent="0.3">
      <c r="A64" s="3"/>
      <c r="B64" s="42" t="s">
        <v>37</v>
      </c>
      <c r="C64" s="10">
        <v>0</v>
      </c>
      <c r="D64" s="11">
        <v>0</v>
      </c>
      <c r="E64" s="12">
        <f t="shared" si="18"/>
        <v>0</v>
      </c>
      <c r="F64" s="30">
        <v>0</v>
      </c>
      <c r="G64" s="14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4"/>
      <c r="AE64" s="32"/>
      <c r="AF64" s="17">
        <f t="shared" si="19"/>
        <v>0</v>
      </c>
      <c r="AM64" s="69"/>
      <c r="AO64" s="18"/>
      <c r="AP64" s="18"/>
      <c r="AQ64" s="18"/>
      <c r="AR64" s="18"/>
      <c r="AS64" s="18"/>
      <c r="AT64" s="18"/>
    </row>
    <row r="65" spans="1:46" ht="15" customHeight="1" thickTop="1" thickBot="1" x14ac:dyDescent="0.3">
      <c r="A65" s="8"/>
      <c r="B65" s="34" t="s">
        <v>22</v>
      </c>
      <c r="C65" s="10">
        <v>0</v>
      </c>
      <c r="D65" s="11">
        <v>0</v>
      </c>
      <c r="E65" s="12">
        <f t="shared" si="18"/>
        <v>0</v>
      </c>
      <c r="F65" s="30">
        <v>0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2"/>
      <c r="AF65" s="17">
        <f t="shared" si="19"/>
        <v>0</v>
      </c>
      <c r="AM65" s="69"/>
    </row>
    <row r="66" spans="1:46" ht="15" customHeight="1" thickTop="1" thickBot="1" x14ac:dyDescent="0.3">
      <c r="A66" s="8"/>
      <c r="B66" s="34" t="s">
        <v>23</v>
      </c>
      <c r="C66" s="10">
        <v>0</v>
      </c>
      <c r="D66" s="11">
        <v>0</v>
      </c>
      <c r="E66" s="12">
        <f t="shared" si="18"/>
        <v>0</v>
      </c>
      <c r="F66" s="30">
        <v>0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32"/>
      <c r="AF66" s="17">
        <f t="shared" si="19"/>
        <v>0</v>
      </c>
      <c r="AM66" s="69"/>
    </row>
    <row r="67" spans="1:46" ht="15" customHeight="1" thickTop="1" thickBot="1" x14ac:dyDescent="0.3">
      <c r="A67" s="8"/>
      <c r="B67" s="34" t="s">
        <v>24</v>
      </c>
      <c r="C67" s="10">
        <v>0</v>
      </c>
      <c r="D67" s="11">
        <v>0</v>
      </c>
      <c r="E67" s="12">
        <f t="shared" si="18"/>
        <v>0</v>
      </c>
      <c r="F67" s="30">
        <v>0</v>
      </c>
      <c r="G67" s="14"/>
      <c r="H67" s="14"/>
      <c r="I67" s="14"/>
      <c r="J67" s="14"/>
      <c r="K67" s="14"/>
      <c r="L67" s="14"/>
      <c r="M67" s="14"/>
      <c r="N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32"/>
      <c r="AF67" s="17">
        <f t="shared" si="19"/>
        <v>0</v>
      </c>
      <c r="AM67" s="69"/>
    </row>
    <row r="68" spans="1:46" ht="15" customHeight="1" thickTop="1" thickBot="1" x14ac:dyDescent="0.3">
      <c r="A68" s="8"/>
      <c r="B68" s="34" t="s">
        <v>38</v>
      </c>
      <c r="C68" s="10">
        <v>3</v>
      </c>
      <c r="D68" s="11">
        <v>20</v>
      </c>
      <c r="E68" s="12">
        <f t="shared" si="18"/>
        <v>0.02</v>
      </c>
      <c r="F68" s="30">
        <v>5</v>
      </c>
      <c r="G68" s="14"/>
      <c r="H68" s="14"/>
      <c r="I68" s="14"/>
      <c r="J68" s="14"/>
      <c r="K68" s="14"/>
      <c r="L68" s="14"/>
      <c r="M68" s="14"/>
      <c r="N68" s="23">
        <f>$C68*$E68</f>
        <v>0.06</v>
      </c>
      <c r="O68" s="23">
        <f t="shared" ref="O68:P68" si="20">$C68*$E68</f>
        <v>0.06</v>
      </c>
      <c r="P68" s="23">
        <f t="shared" si="20"/>
        <v>0.06</v>
      </c>
      <c r="Q68" s="14"/>
      <c r="R68" s="14"/>
      <c r="S68" s="14"/>
      <c r="T68" s="14"/>
      <c r="U68" s="23">
        <f>$C68*$E68</f>
        <v>0.06</v>
      </c>
      <c r="V68" s="23">
        <f>$C68*$E68</f>
        <v>0.06</v>
      </c>
      <c r="W68" s="14"/>
      <c r="X68" s="14"/>
      <c r="Y68" s="14"/>
      <c r="Z68" s="14"/>
      <c r="AA68" s="14"/>
      <c r="AB68" s="14"/>
      <c r="AC68" s="14"/>
      <c r="AD68" s="14"/>
      <c r="AE68" s="32"/>
      <c r="AF68" s="17">
        <f t="shared" si="19"/>
        <v>0</v>
      </c>
      <c r="AM68" s="69"/>
    </row>
    <row r="69" spans="1:46" ht="15" customHeight="1" thickTop="1" thickBot="1" x14ac:dyDescent="0.3">
      <c r="A69" s="8"/>
      <c r="B69" s="40" t="s">
        <v>39</v>
      </c>
      <c r="C69" s="10"/>
      <c r="D69" s="11"/>
      <c r="E69" s="12"/>
      <c r="F69" s="30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2"/>
      <c r="AF69" s="17"/>
      <c r="AM69" s="69"/>
    </row>
    <row r="70" spans="1:46" ht="15" customHeight="1" thickTop="1" thickBot="1" x14ac:dyDescent="0.3">
      <c r="A70" s="43"/>
      <c r="B70" s="34" t="s">
        <v>40</v>
      </c>
      <c r="C70" s="10">
        <v>0</v>
      </c>
      <c r="D70" s="11">
        <v>0</v>
      </c>
      <c r="E70" s="12">
        <f t="shared" ref="E70:E78" si="21">D70/1000</f>
        <v>0</v>
      </c>
      <c r="F70" s="30">
        <v>0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32"/>
      <c r="AF70" s="17">
        <f t="shared" si="19"/>
        <v>0</v>
      </c>
      <c r="AM70" s="69"/>
    </row>
    <row r="71" spans="1:46" ht="15" customHeight="1" thickTop="1" thickBot="1" x14ac:dyDescent="0.3">
      <c r="A71" s="43"/>
      <c r="B71" s="34" t="s">
        <v>41</v>
      </c>
      <c r="C71" s="10">
        <v>0</v>
      </c>
      <c r="D71" s="11">
        <v>0</v>
      </c>
      <c r="E71" s="12">
        <f t="shared" si="21"/>
        <v>0</v>
      </c>
      <c r="F71" s="30">
        <v>0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2"/>
      <c r="AF71" s="17">
        <f t="shared" si="19"/>
        <v>0</v>
      </c>
      <c r="AM71" s="69"/>
    </row>
    <row r="72" spans="1:46" ht="15" customHeight="1" thickTop="1" thickBot="1" x14ac:dyDescent="0.3">
      <c r="A72" s="43"/>
      <c r="B72" s="34" t="s">
        <v>36</v>
      </c>
      <c r="C72" s="10">
        <v>8</v>
      </c>
      <c r="D72" s="11">
        <v>36</v>
      </c>
      <c r="E72" s="12">
        <f t="shared" si="21"/>
        <v>3.5999999999999997E-2</v>
      </c>
      <c r="F72" s="30">
        <v>6</v>
      </c>
      <c r="G72" s="14"/>
      <c r="H72" s="14"/>
      <c r="I72" s="14"/>
      <c r="J72" s="14"/>
      <c r="K72" s="14"/>
      <c r="L72" s="14"/>
      <c r="M72" s="14"/>
      <c r="N72" s="23">
        <f>$C72*$E72</f>
        <v>0.28799999999999998</v>
      </c>
      <c r="O72" s="23">
        <f t="shared" ref="O72:P78" si="22">$C72*$E72</f>
        <v>0.28799999999999998</v>
      </c>
      <c r="P72" s="23">
        <f t="shared" si="22"/>
        <v>0.28799999999999998</v>
      </c>
      <c r="Q72" s="14"/>
      <c r="R72" s="14"/>
      <c r="S72" s="14"/>
      <c r="T72" s="14"/>
      <c r="U72" s="23">
        <f>$C72*$E72</f>
        <v>0.28799999999999998</v>
      </c>
      <c r="V72" s="23">
        <f t="shared" ref="V72:W72" si="23">$C72*$E72</f>
        <v>0.28799999999999998</v>
      </c>
      <c r="W72" s="23">
        <f t="shared" si="23"/>
        <v>0.28799999999999998</v>
      </c>
      <c r="X72" s="14"/>
      <c r="Y72" s="14"/>
      <c r="Z72" s="14"/>
      <c r="AA72" s="14"/>
      <c r="AB72" s="14"/>
      <c r="AC72" s="14"/>
      <c r="AD72" s="14"/>
      <c r="AE72" s="32"/>
      <c r="AF72" s="17">
        <f t="shared" si="19"/>
        <v>0</v>
      </c>
      <c r="AM72" s="69"/>
    </row>
    <row r="73" spans="1:46" ht="15" customHeight="1" thickTop="1" thickBot="1" x14ac:dyDescent="0.3">
      <c r="A73" s="43"/>
      <c r="B73" s="34" t="s">
        <v>42</v>
      </c>
      <c r="C73" s="10">
        <v>8</v>
      </c>
      <c r="D73" s="11">
        <v>36</v>
      </c>
      <c r="E73" s="12">
        <f t="shared" si="21"/>
        <v>3.5999999999999997E-2</v>
      </c>
      <c r="F73" s="30">
        <v>6</v>
      </c>
      <c r="G73" s="14"/>
      <c r="H73" s="14"/>
      <c r="I73" s="14"/>
      <c r="J73" s="14"/>
      <c r="K73" s="14"/>
      <c r="L73" s="14"/>
      <c r="M73" s="14"/>
      <c r="N73" s="23">
        <f t="shared" ref="N73:N78" si="24">$C73*$E73</f>
        <v>0.28799999999999998</v>
      </c>
      <c r="O73" s="23">
        <f t="shared" si="22"/>
        <v>0.28799999999999998</v>
      </c>
      <c r="P73" s="23">
        <f t="shared" si="22"/>
        <v>0.28799999999999998</v>
      </c>
      <c r="Q73" s="14"/>
      <c r="R73" s="14"/>
      <c r="S73" s="14"/>
      <c r="T73" s="14"/>
      <c r="U73" s="23">
        <f t="shared" ref="U73:W78" si="25">$C73*$E73</f>
        <v>0.28799999999999998</v>
      </c>
      <c r="V73" s="23">
        <f t="shared" si="25"/>
        <v>0.28799999999999998</v>
      </c>
      <c r="W73" s="23">
        <f t="shared" si="25"/>
        <v>0.28799999999999998</v>
      </c>
      <c r="X73" s="14"/>
      <c r="Y73" s="14"/>
      <c r="Z73" s="14"/>
      <c r="AA73" s="14"/>
      <c r="AB73" s="14"/>
      <c r="AC73" s="14"/>
      <c r="AD73" s="14"/>
      <c r="AE73" s="32"/>
      <c r="AF73" s="17">
        <f t="shared" si="19"/>
        <v>0</v>
      </c>
      <c r="AM73" s="69"/>
    </row>
    <row r="74" spans="1:46" ht="15" customHeight="1" thickTop="1" thickBot="1" x14ac:dyDescent="0.3">
      <c r="A74" s="3"/>
      <c r="B74" s="34" t="s">
        <v>21</v>
      </c>
      <c r="C74" s="10">
        <v>8</v>
      </c>
      <c r="D74" s="11">
        <v>36</v>
      </c>
      <c r="E74" s="12">
        <f t="shared" si="21"/>
        <v>3.5999999999999997E-2</v>
      </c>
      <c r="F74" s="30">
        <v>6</v>
      </c>
      <c r="G74" s="14"/>
      <c r="H74" s="14"/>
      <c r="I74" s="14"/>
      <c r="J74" s="14"/>
      <c r="K74" s="14"/>
      <c r="L74" s="14"/>
      <c r="M74" s="14"/>
      <c r="N74" s="23">
        <f t="shared" si="24"/>
        <v>0.28799999999999998</v>
      </c>
      <c r="O74" s="23">
        <f t="shared" si="22"/>
        <v>0.28799999999999998</v>
      </c>
      <c r="P74" s="23">
        <f t="shared" si="22"/>
        <v>0.28799999999999998</v>
      </c>
      <c r="Q74" s="14"/>
      <c r="R74" s="14"/>
      <c r="S74" s="14"/>
      <c r="T74" s="14"/>
      <c r="U74" s="23">
        <f t="shared" si="25"/>
        <v>0.28799999999999998</v>
      </c>
      <c r="V74" s="23">
        <f t="shared" si="25"/>
        <v>0.28799999999999998</v>
      </c>
      <c r="W74" s="23">
        <f t="shared" si="25"/>
        <v>0.28799999999999998</v>
      </c>
      <c r="X74" s="14"/>
      <c r="Y74" s="14"/>
      <c r="Z74" s="14"/>
      <c r="AA74" s="14"/>
      <c r="AB74" s="14"/>
      <c r="AC74" s="14"/>
      <c r="AD74" s="14"/>
      <c r="AE74" s="32"/>
      <c r="AF74" s="17">
        <f t="shared" si="19"/>
        <v>0</v>
      </c>
      <c r="AM74" s="69"/>
      <c r="AO74" s="18"/>
      <c r="AP74" s="18"/>
      <c r="AQ74" s="18"/>
      <c r="AR74" s="18"/>
      <c r="AS74" s="18"/>
      <c r="AT74" s="18"/>
    </row>
    <row r="75" spans="1:46" ht="15" customHeight="1" thickTop="1" thickBot="1" x14ac:dyDescent="0.3">
      <c r="A75" s="3"/>
      <c r="B75" s="34" t="s">
        <v>22</v>
      </c>
      <c r="C75" s="10">
        <v>8</v>
      </c>
      <c r="D75" s="11">
        <v>36</v>
      </c>
      <c r="E75" s="12">
        <f t="shared" si="21"/>
        <v>3.5999999999999997E-2</v>
      </c>
      <c r="F75" s="30">
        <v>6</v>
      </c>
      <c r="G75" s="14"/>
      <c r="H75" s="14"/>
      <c r="I75" s="14"/>
      <c r="J75" s="14"/>
      <c r="K75" s="14"/>
      <c r="L75" s="14"/>
      <c r="M75" s="14"/>
      <c r="N75" s="23">
        <f t="shared" si="24"/>
        <v>0.28799999999999998</v>
      </c>
      <c r="O75" s="23">
        <f t="shared" si="22"/>
        <v>0.28799999999999998</v>
      </c>
      <c r="P75" s="23">
        <f t="shared" si="22"/>
        <v>0.28799999999999998</v>
      </c>
      <c r="Q75" s="14"/>
      <c r="R75" s="14"/>
      <c r="S75" s="14"/>
      <c r="T75" s="14"/>
      <c r="U75" s="23">
        <f t="shared" si="25"/>
        <v>0.28799999999999998</v>
      </c>
      <c r="V75" s="23">
        <f t="shared" si="25"/>
        <v>0.28799999999999998</v>
      </c>
      <c r="W75" s="23">
        <f t="shared" si="25"/>
        <v>0.28799999999999998</v>
      </c>
      <c r="X75" s="14"/>
      <c r="Y75" s="14"/>
      <c r="Z75" s="14"/>
      <c r="AA75" s="14"/>
      <c r="AB75" s="14"/>
      <c r="AC75" s="14"/>
      <c r="AD75" s="14"/>
      <c r="AE75" s="32"/>
      <c r="AF75" s="17">
        <f t="shared" si="19"/>
        <v>0</v>
      </c>
      <c r="AM75" s="69"/>
      <c r="AO75" s="18"/>
      <c r="AP75" s="18"/>
      <c r="AQ75" s="18"/>
      <c r="AR75" s="18"/>
      <c r="AS75" s="18"/>
      <c r="AT75" s="18"/>
    </row>
    <row r="76" spans="1:46" ht="15" customHeight="1" thickTop="1" thickBot="1" x14ac:dyDescent="0.3">
      <c r="A76" s="8"/>
      <c r="B76" s="34" t="s">
        <v>23</v>
      </c>
      <c r="C76" s="10">
        <v>8</v>
      </c>
      <c r="D76" s="11">
        <v>36</v>
      </c>
      <c r="E76" s="12">
        <f t="shared" si="21"/>
        <v>3.5999999999999997E-2</v>
      </c>
      <c r="F76" s="30">
        <v>5</v>
      </c>
      <c r="G76" s="14"/>
      <c r="H76" s="14"/>
      <c r="I76" s="14"/>
      <c r="J76" s="14"/>
      <c r="K76" s="14"/>
      <c r="L76" s="14"/>
      <c r="M76" s="14"/>
      <c r="N76" s="23">
        <f t="shared" si="24"/>
        <v>0.28799999999999998</v>
      </c>
      <c r="O76" s="23">
        <f t="shared" si="22"/>
        <v>0.28799999999999998</v>
      </c>
      <c r="P76" s="23">
        <f t="shared" si="22"/>
        <v>0.28799999999999998</v>
      </c>
      <c r="Q76" s="14"/>
      <c r="R76" s="14"/>
      <c r="S76" s="14"/>
      <c r="T76" s="14"/>
      <c r="U76" s="14"/>
      <c r="V76" s="23">
        <f t="shared" si="25"/>
        <v>0.28799999999999998</v>
      </c>
      <c r="W76" s="23">
        <f t="shared" si="25"/>
        <v>0.28799999999999998</v>
      </c>
      <c r="X76" s="14"/>
      <c r="Y76" s="14"/>
      <c r="Z76" s="14"/>
      <c r="AA76" s="14"/>
      <c r="AB76" s="14"/>
      <c r="AC76" s="14"/>
      <c r="AD76" s="14"/>
      <c r="AE76" s="32"/>
      <c r="AF76" s="17">
        <f t="shared" si="19"/>
        <v>0</v>
      </c>
      <c r="AM76" s="69"/>
    </row>
    <row r="77" spans="1:46" ht="15" customHeight="1" thickTop="1" thickBot="1" x14ac:dyDescent="0.3">
      <c r="A77" s="8"/>
      <c r="B77" s="44" t="s">
        <v>43</v>
      </c>
      <c r="C77" s="10">
        <v>8</v>
      </c>
      <c r="D77" s="11">
        <v>36</v>
      </c>
      <c r="E77" s="12">
        <f t="shared" si="21"/>
        <v>3.5999999999999997E-2</v>
      </c>
      <c r="F77" s="30">
        <v>5</v>
      </c>
      <c r="G77" s="14"/>
      <c r="H77" s="45"/>
      <c r="I77" s="45"/>
      <c r="J77" s="14"/>
      <c r="K77" s="14"/>
      <c r="L77" s="14"/>
      <c r="M77" s="14"/>
      <c r="N77" s="23">
        <f t="shared" si="24"/>
        <v>0.28799999999999998</v>
      </c>
      <c r="O77" s="23">
        <f t="shared" si="22"/>
        <v>0.28799999999999998</v>
      </c>
      <c r="P77" s="23">
        <f t="shared" si="22"/>
        <v>0.28799999999999998</v>
      </c>
      <c r="Q77" s="14"/>
      <c r="R77" s="14"/>
      <c r="S77" s="14"/>
      <c r="T77" s="14"/>
      <c r="U77" s="14"/>
      <c r="V77" s="23">
        <f t="shared" si="25"/>
        <v>0.28799999999999998</v>
      </c>
      <c r="W77" s="23">
        <f t="shared" si="25"/>
        <v>0.28799999999999998</v>
      </c>
      <c r="X77" s="14"/>
      <c r="Y77" s="14"/>
      <c r="Z77" s="14"/>
      <c r="AA77" s="14"/>
      <c r="AB77" s="14"/>
      <c r="AC77" s="14"/>
      <c r="AD77" s="14"/>
      <c r="AE77" s="32"/>
      <c r="AF77" s="17">
        <f t="shared" si="19"/>
        <v>0</v>
      </c>
      <c r="AM77" s="69"/>
    </row>
    <row r="78" spans="1:46" ht="15" customHeight="1" thickTop="1" thickBot="1" x14ac:dyDescent="0.3">
      <c r="A78" s="8"/>
      <c r="B78" s="44" t="s">
        <v>28</v>
      </c>
      <c r="C78" s="10">
        <v>8</v>
      </c>
      <c r="D78" s="11">
        <v>36</v>
      </c>
      <c r="E78" s="12">
        <f t="shared" si="21"/>
        <v>3.5999999999999997E-2</v>
      </c>
      <c r="F78" s="30">
        <v>5</v>
      </c>
      <c r="G78" s="14"/>
      <c r="H78" s="46"/>
      <c r="I78" s="46"/>
      <c r="J78" s="14"/>
      <c r="K78" s="14"/>
      <c r="L78" s="14"/>
      <c r="M78" s="14"/>
      <c r="N78" s="23">
        <f t="shared" si="24"/>
        <v>0.28799999999999998</v>
      </c>
      <c r="O78" s="23">
        <f t="shared" si="22"/>
        <v>0.28799999999999998</v>
      </c>
      <c r="P78" s="23">
        <f t="shared" si="22"/>
        <v>0.28799999999999998</v>
      </c>
      <c r="Q78" s="14"/>
      <c r="R78" s="14"/>
      <c r="S78" s="14"/>
      <c r="T78" s="14"/>
      <c r="U78" s="14"/>
      <c r="V78" s="23">
        <f t="shared" si="25"/>
        <v>0.28799999999999998</v>
      </c>
      <c r="W78" s="23">
        <f t="shared" si="25"/>
        <v>0.28799999999999998</v>
      </c>
      <c r="X78" s="14"/>
      <c r="Y78" s="14"/>
      <c r="Z78" s="14"/>
      <c r="AA78" s="14"/>
      <c r="AB78" s="14"/>
      <c r="AC78" s="14"/>
      <c r="AD78" s="14"/>
      <c r="AE78" s="32"/>
      <c r="AF78" s="17">
        <f t="shared" si="19"/>
        <v>0</v>
      </c>
      <c r="AM78" s="69"/>
    </row>
    <row r="79" spans="1:46" ht="15" customHeight="1" thickTop="1" thickBot="1" x14ac:dyDescent="0.3">
      <c r="A79" s="3"/>
      <c r="B79" s="47" t="s">
        <v>44</v>
      </c>
      <c r="C79" s="10"/>
      <c r="D79" s="11"/>
      <c r="E79" s="12"/>
      <c r="F79" s="30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32"/>
      <c r="AF79" s="17"/>
      <c r="AM79" s="69"/>
    </row>
    <row r="80" spans="1:46" ht="15" customHeight="1" thickTop="1" thickBot="1" x14ac:dyDescent="0.3">
      <c r="A80" s="3"/>
      <c r="B80" s="34" t="s">
        <v>45</v>
      </c>
      <c r="C80" s="10">
        <v>0</v>
      </c>
      <c r="D80" s="11">
        <v>0</v>
      </c>
      <c r="E80" s="12">
        <f t="shared" ref="E80:E85" si="26">D80/1000</f>
        <v>0</v>
      </c>
      <c r="F80" s="30">
        <v>0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32"/>
      <c r="AF80" s="17">
        <f>AE80*F80*C80*E80</f>
        <v>0</v>
      </c>
      <c r="AM80" s="69"/>
    </row>
    <row r="81" spans="1:39" ht="15" customHeight="1" thickTop="1" thickBot="1" x14ac:dyDescent="0.3">
      <c r="A81" s="3"/>
      <c r="B81" s="34" t="s">
        <v>46</v>
      </c>
      <c r="C81" s="10">
        <v>0</v>
      </c>
      <c r="D81" s="11">
        <v>0</v>
      </c>
      <c r="E81" s="12">
        <f t="shared" si="26"/>
        <v>0</v>
      </c>
      <c r="F81" s="30">
        <v>0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32"/>
      <c r="AF81" s="17">
        <f>AE81*F81*C81*E81</f>
        <v>0</v>
      </c>
      <c r="AM81" s="69"/>
    </row>
    <row r="82" spans="1:39" ht="15" customHeight="1" thickTop="1" thickBot="1" x14ac:dyDescent="0.3">
      <c r="A82" s="8"/>
      <c r="B82" s="34" t="s">
        <v>28</v>
      </c>
      <c r="C82" s="10">
        <v>0</v>
      </c>
      <c r="D82" s="11">
        <v>0</v>
      </c>
      <c r="E82" s="12">
        <f t="shared" si="26"/>
        <v>0</v>
      </c>
      <c r="F82" s="30">
        <v>0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AE82" s="32"/>
      <c r="AF82" s="17">
        <f>AE82*F82*C80*E80</f>
        <v>0</v>
      </c>
      <c r="AM82" s="69"/>
    </row>
    <row r="83" spans="1:39" ht="15" customHeight="1" thickTop="1" thickBot="1" x14ac:dyDescent="0.3">
      <c r="A83" s="8"/>
      <c r="B83" s="34" t="s">
        <v>47</v>
      </c>
      <c r="C83" s="10">
        <v>1</v>
      </c>
      <c r="D83" s="11">
        <v>150</v>
      </c>
      <c r="E83" s="12">
        <f t="shared" si="26"/>
        <v>0.15</v>
      </c>
      <c r="F83" s="30">
        <v>13</v>
      </c>
      <c r="G83" s="23">
        <f>$C83*$E83</f>
        <v>0.15</v>
      </c>
      <c r="H83" s="64">
        <f t="shared" ref="H83:M84" si="27">$C83*$E83</f>
        <v>0.15</v>
      </c>
      <c r="I83" s="23">
        <f t="shared" si="27"/>
        <v>0.15</v>
      </c>
      <c r="J83" s="23">
        <f t="shared" si="27"/>
        <v>0.15</v>
      </c>
      <c r="K83" s="64">
        <f t="shared" si="27"/>
        <v>0.15</v>
      </c>
      <c r="L83" s="64">
        <f t="shared" si="27"/>
        <v>0.15</v>
      </c>
      <c r="M83" s="64">
        <f t="shared" si="27"/>
        <v>0.15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64">
        <f>$C83*$E83</f>
        <v>0.15</v>
      </c>
      <c r="Z83" s="64">
        <f t="shared" ref="Z83:AD84" si="28">$C83*$E83</f>
        <v>0.15</v>
      </c>
      <c r="AA83" s="64">
        <f t="shared" si="28"/>
        <v>0.15</v>
      </c>
      <c r="AB83" s="64">
        <f t="shared" si="28"/>
        <v>0.15</v>
      </c>
      <c r="AC83" s="64">
        <f t="shared" si="28"/>
        <v>0.15</v>
      </c>
      <c r="AD83" s="23">
        <f t="shared" si="28"/>
        <v>0.15</v>
      </c>
      <c r="AE83" s="32"/>
      <c r="AF83" s="17">
        <f>AE83*F83*C81*E81</f>
        <v>0</v>
      </c>
      <c r="AM83" s="69"/>
    </row>
    <row r="84" spans="1:39" ht="15" customHeight="1" thickTop="1" thickBot="1" x14ac:dyDescent="0.3">
      <c r="A84" s="8"/>
      <c r="B84" s="34" t="s">
        <v>48</v>
      </c>
      <c r="C84" s="10">
        <v>1</v>
      </c>
      <c r="D84" s="11">
        <v>150</v>
      </c>
      <c r="E84" s="12">
        <f t="shared" si="26"/>
        <v>0.15</v>
      </c>
      <c r="F84" s="30">
        <v>13</v>
      </c>
      <c r="G84" s="23">
        <f>$C84*$E84</f>
        <v>0.15</v>
      </c>
      <c r="H84" s="64">
        <f t="shared" si="27"/>
        <v>0.15</v>
      </c>
      <c r="I84" s="23">
        <f t="shared" si="27"/>
        <v>0.15</v>
      </c>
      <c r="J84" s="23">
        <f t="shared" si="27"/>
        <v>0.15</v>
      </c>
      <c r="K84" s="64">
        <f t="shared" si="27"/>
        <v>0.15</v>
      </c>
      <c r="L84" s="64">
        <f t="shared" si="27"/>
        <v>0.15</v>
      </c>
      <c r="M84" s="64">
        <f t="shared" si="27"/>
        <v>0.15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64">
        <f>$C84*$E84</f>
        <v>0.15</v>
      </c>
      <c r="Z84" s="64">
        <f t="shared" si="28"/>
        <v>0.15</v>
      </c>
      <c r="AA84" s="64">
        <f t="shared" si="28"/>
        <v>0.15</v>
      </c>
      <c r="AB84" s="64">
        <f t="shared" si="28"/>
        <v>0.15</v>
      </c>
      <c r="AC84" s="64">
        <f t="shared" si="28"/>
        <v>0.15</v>
      </c>
      <c r="AD84" s="23">
        <f t="shared" si="28"/>
        <v>0.15</v>
      </c>
      <c r="AE84" s="32"/>
      <c r="AF84" s="17">
        <f>AE84*F84*C84*E84</f>
        <v>0</v>
      </c>
      <c r="AM84" s="69"/>
    </row>
    <row r="85" spans="1:39" ht="15" customHeight="1" thickTop="1" thickBot="1" x14ac:dyDescent="0.3">
      <c r="A85" s="8"/>
      <c r="B85" s="34" t="s">
        <v>28</v>
      </c>
      <c r="C85" s="48">
        <v>0</v>
      </c>
      <c r="D85" s="11">
        <v>0</v>
      </c>
      <c r="E85" s="12">
        <f t="shared" si="26"/>
        <v>0</v>
      </c>
      <c r="F85" s="49">
        <v>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32"/>
      <c r="AF85" s="50">
        <f>AE85*F85*C83*E83</f>
        <v>0</v>
      </c>
      <c r="AM85" s="69"/>
    </row>
    <row r="86" spans="1:39" ht="15" customHeight="1" thickTop="1" thickBot="1" x14ac:dyDescent="0.3">
      <c r="A86" s="43"/>
      <c r="B86" s="26" t="s">
        <v>49</v>
      </c>
      <c r="C86" s="10"/>
      <c r="D86" s="11"/>
      <c r="E86" s="12"/>
      <c r="F86" s="3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32"/>
      <c r="AF86" s="17"/>
      <c r="AM86" s="69"/>
    </row>
    <row r="87" spans="1:39" ht="15" customHeight="1" thickTop="1" thickBot="1" x14ac:dyDescent="0.3">
      <c r="A87" s="43"/>
      <c r="B87" s="34" t="s">
        <v>19</v>
      </c>
      <c r="C87" s="10">
        <v>0</v>
      </c>
      <c r="D87" s="11">
        <v>0</v>
      </c>
      <c r="E87" s="12">
        <f t="shared" ref="E87:E105" si="29">D87/1000</f>
        <v>0</v>
      </c>
      <c r="F87" s="30">
        <v>0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32"/>
      <c r="AF87" s="17">
        <f t="shared" ref="AF87:AF105" si="30">AE87*F87*C87*E87</f>
        <v>0</v>
      </c>
      <c r="AM87" s="69"/>
    </row>
    <row r="88" spans="1:39" ht="15" customHeight="1" thickTop="1" thickBot="1" x14ac:dyDescent="0.3">
      <c r="A88" s="43"/>
      <c r="B88" s="34" t="s">
        <v>20</v>
      </c>
      <c r="C88" s="10">
        <v>0</v>
      </c>
      <c r="D88" s="11">
        <v>0</v>
      </c>
      <c r="E88" s="12">
        <f t="shared" si="29"/>
        <v>0</v>
      </c>
      <c r="F88" s="30">
        <v>0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32"/>
      <c r="AF88" s="17">
        <f t="shared" si="30"/>
        <v>0</v>
      </c>
      <c r="AM88" s="69"/>
    </row>
    <row r="89" spans="1:39" ht="15" customHeight="1" thickTop="1" thickBot="1" x14ac:dyDescent="0.3">
      <c r="A89" s="8"/>
      <c r="B89" s="34" t="s">
        <v>22</v>
      </c>
      <c r="C89" s="10">
        <v>0</v>
      </c>
      <c r="D89" s="11">
        <v>0</v>
      </c>
      <c r="E89" s="12">
        <f t="shared" si="29"/>
        <v>0</v>
      </c>
      <c r="F89" s="30">
        <v>0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32"/>
      <c r="AF89" s="17">
        <f t="shared" si="30"/>
        <v>0</v>
      </c>
      <c r="AM89" s="69"/>
    </row>
    <row r="90" spans="1:39" ht="15" customHeight="1" thickTop="1" thickBot="1" x14ac:dyDescent="0.3">
      <c r="A90" s="8"/>
      <c r="B90" s="34" t="s">
        <v>23</v>
      </c>
      <c r="C90" s="10">
        <v>0</v>
      </c>
      <c r="D90" s="11">
        <v>0</v>
      </c>
      <c r="E90" s="12">
        <f t="shared" si="29"/>
        <v>0</v>
      </c>
      <c r="F90" s="30">
        <v>0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32"/>
      <c r="AF90" s="17">
        <f t="shared" si="30"/>
        <v>0</v>
      </c>
      <c r="AM90" s="69"/>
    </row>
    <row r="91" spans="1:39" ht="15" customHeight="1" thickTop="1" thickBot="1" x14ac:dyDescent="0.3">
      <c r="A91" s="8"/>
      <c r="B91" s="34" t="s">
        <v>24</v>
      </c>
      <c r="C91" s="10">
        <v>0</v>
      </c>
      <c r="D91" s="11">
        <v>0</v>
      </c>
      <c r="E91" s="12">
        <f t="shared" si="29"/>
        <v>0</v>
      </c>
      <c r="F91" s="30">
        <v>0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32"/>
      <c r="AF91" s="17">
        <f t="shared" si="30"/>
        <v>0</v>
      </c>
      <c r="AM91" s="69"/>
    </row>
    <row r="92" spans="1:39" ht="15" customHeight="1" thickTop="1" thickBot="1" x14ac:dyDescent="0.3">
      <c r="A92" s="8"/>
      <c r="B92" s="26" t="s">
        <v>50</v>
      </c>
      <c r="C92" s="10">
        <v>0</v>
      </c>
      <c r="D92" s="11">
        <v>0</v>
      </c>
      <c r="E92" s="12">
        <f t="shared" si="29"/>
        <v>0</v>
      </c>
      <c r="F92" s="13">
        <v>0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6"/>
      <c r="AF92" s="17">
        <f t="shared" si="30"/>
        <v>0</v>
      </c>
      <c r="AM92" s="67"/>
    </row>
    <row r="93" spans="1:39" ht="15" customHeight="1" thickTop="1" thickBot="1" x14ac:dyDescent="0.3">
      <c r="A93" s="8"/>
      <c r="B93" s="26" t="s">
        <v>51</v>
      </c>
      <c r="C93" s="10">
        <v>1</v>
      </c>
      <c r="D93" s="11">
        <v>80</v>
      </c>
      <c r="E93" s="12">
        <f t="shared" si="29"/>
        <v>0.08</v>
      </c>
      <c r="F93" s="30">
        <v>6</v>
      </c>
      <c r="G93" s="14"/>
      <c r="H93" s="14"/>
      <c r="I93" s="14"/>
      <c r="J93" s="14"/>
      <c r="K93" s="14"/>
      <c r="L93" s="14"/>
      <c r="M93" s="14"/>
      <c r="N93" s="14"/>
      <c r="O93" s="23">
        <f>$C93*$E93</f>
        <v>0.08</v>
      </c>
      <c r="P93" s="23">
        <f t="shared" ref="P93:W94" si="31">$C93*$E93</f>
        <v>0.08</v>
      </c>
      <c r="Q93" s="23">
        <f t="shared" si="31"/>
        <v>0.08</v>
      </c>
      <c r="R93" s="23">
        <f t="shared" si="31"/>
        <v>0.08</v>
      </c>
      <c r="S93" s="23">
        <f t="shared" si="31"/>
        <v>0.08</v>
      </c>
      <c r="T93" s="23">
        <f t="shared" si="31"/>
        <v>0.08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32"/>
      <c r="AF93" s="17">
        <f t="shared" si="30"/>
        <v>0</v>
      </c>
      <c r="AM93" s="69"/>
    </row>
    <row r="94" spans="1:39" ht="15" customHeight="1" thickTop="1" thickBot="1" x14ac:dyDescent="0.3">
      <c r="A94" s="8"/>
      <c r="B94" s="26" t="s">
        <v>52</v>
      </c>
      <c r="C94" s="10">
        <v>1</v>
      </c>
      <c r="D94" s="11">
        <v>270</v>
      </c>
      <c r="E94" s="12">
        <f t="shared" si="29"/>
        <v>0.27</v>
      </c>
      <c r="F94" s="30">
        <v>10</v>
      </c>
      <c r="G94" s="14"/>
      <c r="H94" s="14"/>
      <c r="I94" s="14"/>
      <c r="J94" s="14"/>
      <c r="K94" s="14"/>
      <c r="L94" s="14"/>
      <c r="M94" s="14"/>
      <c r="N94" s="23">
        <f>$C94*$E94</f>
        <v>0.27</v>
      </c>
      <c r="O94" s="23">
        <f>$C94*$E94</f>
        <v>0.27</v>
      </c>
      <c r="P94" s="23">
        <f t="shared" si="31"/>
        <v>0.27</v>
      </c>
      <c r="Q94" s="23">
        <f t="shared" si="31"/>
        <v>0.27</v>
      </c>
      <c r="R94" s="23">
        <f t="shared" si="31"/>
        <v>0.27</v>
      </c>
      <c r="S94" s="23">
        <f t="shared" si="31"/>
        <v>0.27</v>
      </c>
      <c r="T94" s="23">
        <f t="shared" si="31"/>
        <v>0.27</v>
      </c>
      <c r="U94" s="23">
        <f t="shared" si="31"/>
        <v>0.27</v>
      </c>
      <c r="V94" s="23">
        <f t="shared" si="31"/>
        <v>0.27</v>
      </c>
      <c r="W94" s="23">
        <f t="shared" si="31"/>
        <v>0.27</v>
      </c>
      <c r="X94" s="14"/>
      <c r="Y94" s="14"/>
      <c r="Z94" s="14"/>
      <c r="AA94" s="14"/>
      <c r="AB94" s="14"/>
      <c r="AC94" s="14"/>
      <c r="AD94" s="14"/>
      <c r="AE94" s="32"/>
      <c r="AF94" s="17">
        <f t="shared" si="30"/>
        <v>0</v>
      </c>
      <c r="AM94" s="69"/>
    </row>
    <row r="95" spans="1:39" ht="15" customHeight="1" thickTop="1" thickBot="1" x14ac:dyDescent="0.3">
      <c r="A95" s="8"/>
      <c r="B95" s="26" t="s">
        <v>53</v>
      </c>
      <c r="C95" s="10">
        <v>0</v>
      </c>
      <c r="D95" s="11">
        <v>0</v>
      </c>
      <c r="E95" s="12">
        <f t="shared" si="29"/>
        <v>0</v>
      </c>
      <c r="F95" s="13">
        <v>0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6"/>
      <c r="AF95" s="17">
        <f t="shared" si="30"/>
        <v>0</v>
      </c>
      <c r="AM95" s="67"/>
    </row>
    <row r="96" spans="1:39" ht="15" customHeight="1" thickTop="1" thickBot="1" x14ac:dyDescent="0.3">
      <c r="A96" s="8"/>
      <c r="B96" s="26" t="s">
        <v>54</v>
      </c>
      <c r="C96" s="10">
        <v>0</v>
      </c>
      <c r="D96" s="11">
        <v>0</v>
      </c>
      <c r="E96" s="12">
        <f t="shared" si="29"/>
        <v>0</v>
      </c>
      <c r="F96" s="13">
        <v>0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6"/>
      <c r="AF96" s="17">
        <f t="shared" si="30"/>
        <v>0</v>
      </c>
      <c r="AM96" s="67"/>
    </row>
    <row r="97" spans="1:39" ht="15" customHeight="1" thickTop="1" thickBot="1" x14ac:dyDescent="0.3">
      <c r="A97" s="8"/>
      <c r="B97" s="26" t="s">
        <v>55</v>
      </c>
      <c r="C97" s="10">
        <v>1</v>
      </c>
      <c r="D97" s="11">
        <v>1200</v>
      </c>
      <c r="E97" s="12">
        <f t="shared" si="29"/>
        <v>1.2</v>
      </c>
      <c r="F97" s="13">
        <v>1</v>
      </c>
      <c r="G97" s="14"/>
      <c r="H97" s="14"/>
      <c r="I97" s="14"/>
      <c r="J97" s="14"/>
      <c r="K97" s="14"/>
      <c r="L97" s="14"/>
      <c r="M97" s="14"/>
      <c r="N97" s="14"/>
      <c r="O97" s="14"/>
      <c r="P97" s="23">
        <f>C97*E97</f>
        <v>1.2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32"/>
      <c r="AF97" s="17">
        <f t="shared" si="30"/>
        <v>0</v>
      </c>
      <c r="AM97" s="69"/>
    </row>
    <row r="98" spans="1:39" ht="15" customHeight="1" thickTop="1" thickBot="1" x14ac:dyDescent="0.3">
      <c r="A98" s="8"/>
      <c r="B98" s="26" t="s">
        <v>56</v>
      </c>
      <c r="C98" s="10">
        <v>0</v>
      </c>
      <c r="D98" s="11">
        <v>0</v>
      </c>
      <c r="E98" s="12">
        <f t="shared" si="29"/>
        <v>0</v>
      </c>
      <c r="F98" s="13">
        <v>0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32"/>
      <c r="AF98" s="17">
        <f t="shared" si="30"/>
        <v>0</v>
      </c>
      <c r="AM98" s="69"/>
    </row>
    <row r="99" spans="1:39" ht="15" customHeight="1" thickTop="1" thickBot="1" x14ac:dyDescent="0.3">
      <c r="A99" s="8"/>
      <c r="B99" s="22" t="s">
        <v>57</v>
      </c>
      <c r="C99" s="10">
        <v>1</v>
      </c>
      <c r="D99" s="11">
        <v>18</v>
      </c>
      <c r="E99" s="12">
        <f t="shared" si="29"/>
        <v>1.7999999999999999E-2</v>
      </c>
      <c r="F99" s="13">
        <v>10</v>
      </c>
      <c r="G99" s="14"/>
      <c r="H99" s="14"/>
      <c r="I99" s="14"/>
      <c r="J99" s="14"/>
      <c r="K99" s="14"/>
      <c r="L99" s="14"/>
      <c r="M99" s="14"/>
      <c r="N99" s="64">
        <f>$C99*$E99</f>
        <v>1.7999999999999999E-2</v>
      </c>
      <c r="O99" s="64">
        <f t="shared" ref="O99:W99" si="32">$C99*$E99</f>
        <v>1.7999999999999999E-2</v>
      </c>
      <c r="P99" s="64">
        <f t="shared" si="32"/>
        <v>1.7999999999999999E-2</v>
      </c>
      <c r="Q99" s="64">
        <f t="shared" si="32"/>
        <v>1.7999999999999999E-2</v>
      </c>
      <c r="R99" s="64">
        <f t="shared" si="32"/>
        <v>1.7999999999999999E-2</v>
      </c>
      <c r="S99" s="64">
        <f t="shared" si="32"/>
        <v>1.7999999999999999E-2</v>
      </c>
      <c r="T99" s="64">
        <f t="shared" si="32"/>
        <v>1.7999999999999999E-2</v>
      </c>
      <c r="U99" s="64">
        <f t="shared" si="32"/>
        <v>1.7999999999999999E-2</v>
      </c>
      <c r="V99" s="64">
        <f t="shared" si="32"/>
        <v>1.7999999999999999E-2</v>
      </c>
      <c r="W99" s="64">
        <f t="shared" si="32"/>
        <v>1.7999999999999999E-2</v>
      </c>
      <c r="X99" s="14"/>
      <c r="Y99" s="14"/>
      <c r="Z99" s="14"/>
      <c r="AA99" s="14"/>
      <c r="AB99" s="14"/>
      <c r="AC99" s="14"/>
      <c r="AD99" s="14"/>
      <c r="AE99" s="32"/>
      <c r="AF99" s="17">
        <f t="shared" si="30"/>
        <v>0</v>
      </c>
      <c r="AM99" s="69"/>
    </row>
    <row r="100" spans="1:39" ht="15" customHeight="1" thickTop="1" thickBot="1" x14ac:dyDescent="0.3">
      <c r="A100" s="8"/>
      <c r="B100" s="51" t="s">
        <v>58</v>
      </c>
      <c r="C100" s="52">
        <v>0</v>
      </c>
      <c r="D100" s="53">
        <v>0</v>
      </c>
      <c r="E100" s="12">
        <f t="shared" si="29"/>
        <v>0</v>
      </c>
      <c r="F100" s="54">
        <v>0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55"/>
      <c r="AF100" s="17">
        <f t="shared" si="30"/>
        <v>0</v>
      </c>
      <c r="AM100" s="68"/>
    </row>
    <row r="101" spans="1:39" ht="15" customHeight="1" thickTop="1" thickBot="1" x14ac:dyDescent="0.3">
      <c r="A101" s="8"/>
      <c r="B101" s="51" t="s">
        <v>59</v>
      </c>
      <c r="C101" s="52">
        <v>0</v>
      </c>
      <c r="D101" s="53">
        <v>0</v>
      </c>
      <c r="E101" s="12">
        <f t="shared" si="29"/>
        <v>0</v>
      </c>
      <c r="F101" s="54">
        <v>0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55"/>
      <c r="AF101" s="17">
        <f t="shared" si="30"/>
        <v>0</v>
      </c>
      <c r="AM101" s="68"/>
    </row>
    <row r="102" spans="1:39" ht="15" customHeight="1" thickTop="1" thickBot="1" x14ac:dyDescent="0.3">
      <c r="A102" s="8"/>
      <c r="B102" s="26" t="s">
        <v>60</v>
      </c>
      <c r="C102" s="10">
        <v>0</v>
      </c>
      <c r="D102" s="11">
        <v>0</v>
      </c>
      <c r="E102" s="12">
        <f t="shared" si="29"/>
        <v>0</v>
      </c>
      <c r="F102" s="13">
        <v>0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6"/>
      <c r="AF102" s="17">
        <f t="shared" si="30"/>
        <v>0</v>
      </c>
      <c r="AM102" s="67"/>
    </row>
    <row r="103" spans="1:39" ht="15" customHeight="1" thickTop="1" thickBot="1" x14ac:dyDescent="0.3">
      <c r="A103" s="8"/>
      <c r="B103" s="26" t="s">
        <v>61</v>
      </c>
      <c r="C103" s="10">
        <v>0</v>
      </c>
      <c r="D103" s="11">
        <v>0</v>
      </c>
      <c r="E103" s="12">
        <f t="shared" si="29"/>
        <v>0</v>
      </c>
      <c r="F103" s="13">
        <v>0</v>
      </c>
      <c r="G103" s="14"/>
      <c r="H103" s="14"/>
      <c r="I103" s="14"/>
      <c r="J103" s="14"/>
      <c r="K103" s="14"/>
      <c r="L103" s="14"/>
      <c r="M103" s="14"/>
      <c r="N103" s="14"/>
      <c r="O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6"/>
      <c r="AF103" s="17">
        <f t="shared" si="30"/>
        <v>0</v>
      </c>
      <c r="AM103" s="67"/>
    </row>
    <row r="104" spans="1:39" ht="15" customHeight="1" thickTop="1" thickBot="1" x14ac:dyDescent="0.3">
      <c r="A104" s="8"/>
      <c r="B104" s="26" t="s">
        <v>62</v>
      </c>
      <c r="C104" s="10">
        <v>1</v>
      </c>
      <c r="D104" s="11">
        <v>700</v>
      </c>
      <c r="E104" s="12">
        <f t="shared" si="29"/>
        <v>0.7</v>
      </c>
      <c r="F104" s="13">
        <v>2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23">
        <f>C104*E104</f>
        <v>0.7</v>
      </c>
      <c r="Q104" s="23">
        <f>C104*E104</f>
        <v>0.7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6"/>
      <c r="AF104" s="17">
        <f t="shared" si="30"/>
        <v>0</v>
      </c>
      <c r="AM104" s="67"/>
    </row>
    <row r="105" spans="1:39" ht="15" customHeight="1" thickTop="1" thickBot="1" x14ac:dyDescent="0.3">
      <c r="A105" s="3"/>
      <c r="B105" s="26" t="s">
        <v>63</v>
      </c>
      <c r="C105" s="10">
        <v>0</v>
      </c>
      <c r="D105" s="11">
        <v>0</v>
      </c>
      <c r="E105" s="12">
        <f t="shared" si="29"/>
        <v>0</v>
      </c>
      <c r="F105" s="13">
        <v>0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6"/>
      <c r="AF105" s="17">
        <f t="shared" si="30"/>
        <v>0</v>
      </c>
      <c r="AM105" s="67"/>
    </row>
    <row r="106" spans="1:39" ht="15" customHeight="1" thickTop="1" x14ac:dyDescent="0.25">
      <c r="G106" s="66">
        <f>SUM(G6:G105)</f>
        <v>1.026</v>
      </c>
      <c r="H106" s="66">
        <f t="shared" ref="H106:AD106" si="33">SUM(H6:H105)</f>
        <v>1.026</v>
      </c>
      <c r="I106" s="66">
        <f t="shared" si="33"/>
        <v>1.026</v>
      </c>
      <c r="J106" s="66">
        <f t="shared" si="33"/>
        <v>1.026</v>
      </c>
      <c r="K106" s="66">
        <f t="shared" si="33"/>
        <v>1.026</v>
      </c>
      <c r="L106" s="66">
        <f t="shared" si="33"/>
        <v>1.026</v>
      </c>
      <c r="M106" s="66">
        <f t="shared" si="33"/>
        <v>1.026</v>
      </c>
      <c r="N106" s="66">
        <f t="shared" si="33"/>
        <v>14.600000000000003</v>
      </c>
      <c r="O106" s="66">
        <f t="shared" si="33"/>
        <v>14.680000000000003</v>
      </c>
      <c r="P106" s="66">
        <f t="shared" si="33"/>
        <v>16.38</v>
      </c>
      <c r="Q106" s="66">
        <f t="shared" si="33"/>
        <v>13.103999999999997</v>
      </c>
      <c r="R106" s="66">
        <f t="shared" si="33"/>
        <v>7.6640000000000006</v>
      </c>
      <c r="S106" s="66">
        <f t="shared" si="33"/>
        <v>10.983999999999998</v>
      </c>
      <c r="T106" s="66">
        <f t="shared" si="33"/>
        <v>12.484</v>
      </c>
      <c r="U106" s="66">
        <f t="shared" si="33"/>
        <v>6.226</v>
      </c>
      <c r="V106" s="66">
        <f t="shared" si="33"/>
        <v>3.0899999999999994</v>
      </c>
      <c r="W106" s="66">
        <f t="shared" si="33"/>
        <v>3.0899999999999994</v>
      </c>
      <c r="X106" s="66">
        <f t="shared" si="33"/>
        <v>0.72600000000000009</v>
      </c>
      <c r="Y106" s="66">
        <f t="shared" si="33"/>
        <v>1.026</v>
      </c>
      <c r="Z106" s="66">
        <f t="shared" si="33"/>
        <v>1.026</v>
      </c>
      <c r="AA106" s="66">
        <f t="shared" si="33"/>
        <v>1.026</v>
      </c>
      <c r="AB106" s="66">
        <f t="shared" si="33"/>
        <v>1.026</v>
      </c>
      <c r="AC106" s="66">
        <f t="shared" si="33"/>
        <v>1.026</v>
      </c>
      <c r="AD106" s="66">
        <f t="shared" si="33"/>
        <v>1.026</v>
      </c>
      <c r="AM106" s="70"/>
    </row>
    <row r="107" spans="1:39" ht="15" customHeight="1" x14ac:dyDescent="0.25"/>
    <row r="108" spans="1:39" ht="15" customHeight="1" x14ac:dyDescent="0.25"/>
    <row r="109" spans="1:39" ht="15" customHeight="1" x14ac:dyDescent="0.25"/>
    <row r="110" spans="1:39" ht="15" customHeight="1" x14ac:dyDescent="0.25"/>
    <row r="111" spans="1:39" ht="15" customHeight="1" x14ac:dyDescent="0.25"/>
    <row r="112" spans="1:3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</sheetData>
  <mergeCells count="9">
    <mergeCell ref="B1:AF2"/>
    <mergeCell ref="B3:B5"/>
    <mergeCell ref="C3:F3"/>
    <mergeCell ref="G3:AD4"/>
    <mergeCell ref="AE3:AE5"/>
    <mergeCell ref="AF3:AF5"/>
    <mergeCell ref="C4:C5"/>
    <mergeCell ref="D4:E4"/>
    <mergeCell ref="F4:F5"/>
  </mergeCells>
  <printOptions horizontalCentered="1" verticalCentered="1"/>
  <pageMargins left="0.51180555555555496" right="0.51180555555555496" top="0.55138888888888904" bottom="0.55138888888888904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ELECTRODOMESTICOS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D018260</dc:creator>
  <cp:lastModifiedBy>Administrador</cp:lastModifiedBy>
  <cp:revision>0</cp:revision>
  <cp:lastPrinted>2016-07-29T17:27:03Z</cp:lastPrinted>
  <dcterms:created xsi:type="dcterms:W3CDTF">2015-03-26T15:53:09Z</dcterms:created>
  <dcterms:modified xsi:type="dcterms:W3CDTF">2017-08-11T17:47:40Z</dcterms:modified>
</cp:coreProperties>
</file>